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s.net\global\Homes\ALT\CO\Staff\srampey\Documents\Board\Board Reports\2021-22\"/>
    </mc:Choice>
  </mc:AlternateContent>
  <bookViews>
    <workbookView xWindow="0" yWindow="0" windowWidth="7476" windowHeight="2808"/>
  </bookViews>
  <sheets>
    <sheet name="March 2022" sheetId="8" r:id="rId1"/>
    <sheet name="June 21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8" l="1"/>
  <c r="J46" i="8"/>
  <c r="J37" i="8"/>
  <c r="J23" i="8"/>
  <c r="J5" i="8"/>
  <c r="J7" i="8"/>
  <c r="D52" i="7" l="1"/>
  <c r="H52" i="7" s="1"/>
  <c r="D43" i="7"/>
  <c r="G52" i="7" l="1"/>
</calcChain>
</file>

<file path=xl/sharedStrings.xml><?xml version="1.0" encoding="utf-8"?>
<sst xmlns="http://schemas.openxmlformats.org/spreadsheetml/2006/main" count="486" uniqueCount="240">
  <si>
    <t>Fund</t>
  </si>
  <si>
    <t>PRC Desc</t>
  </si>
  <si>
    <t>Current Budget/Balance</t>
  </si>
  <si>
    <t>Year-to-Date Exp/Rev</t>
  </si>
  <si>
    <t>1</t>
  </si>
  <si>
    <t>001</t>
  </si>
  <si>
    <t>Classroom Teachers</t>
  </si>
  <si>
    <t>002</t>
  </si>
  <si>
    <t>Central Office Administration</t>
  </si>
  <si>
    <t>003</t>
  </si>
  <si>
    <t>Non-Instructional Support Per.</t>
  </si>
  <si>
    <t>005</t>
  </si>
  <si>
    <t>School Building Administration</t>
  </si>
  <si>
    <t>007</t>
  </si>
  <si>
    <t>Instructional Support</t>
  </si>
  <si>
    <t>009</t>
  </si>
  <si>
    <t>Non-Contributory Employee Ben.</t>
  </si>
  <si>
    <t>012</t>
  </si>
  <si>
    <t>Driver Training</t>
  </si>
  <si>
    <t>013</t>
  </si>
  <si>
    <t>CAREER TECHNICAL EDUCATION MOE</t>
  </si>
  <si>
    <t>014</t>
  </si>
  <si>
    <t>CAREER TECHNICAL EDUCATION PRG</t>
  </si>
  <si>
    <t>015</t>
  </si>
  <si>
    <t>School Technology Fund</t>
  </si>
  <si>
    <t>020</t>
  </si>
  <si>
    <t>Prg Enhance Foreign Exchange</t>
  </si>
  <si>
    <t>024</t>
  </si>
  <si>
    <t>Disadvantaged Students Supplmt</t>
  </si>
  <si>
    <t>027</t>
  </si>
  <si>
    <t>Teacher Assistants</t>
  </si>
  <si>
    <t>029</t>
  </si>
  <si>
    <t>Behavioral Support</t>
  </si>
  <si>
    <t>031</t>
  </si>
  <si>
    <t>Low-Wealth Counties Supp Fund</t>
  </si>
  <si>
    <t>032</t>
  </si>
  <si>
    <t>Exceptional Children</t>
  </si>
  <si>
    <t>034</t>
  </si>
  <si>
    <t>ACADEMIC/INTELLECTUALLY GIFTED</t>
  </si>
  <si>
    <t>039</t>
  </si>
  <si>
    <t>SCHOOL RESOURCE OFFICERS</t>
  </si>
  <si>
    <t>042</t>
  </si>
  <si>
    <t>CHILD &amp; FAMILY SUPPORT/NURSES</t>
  </si>
  <si>
    <t>043</t>
  </si>
  <si>
    <t>CHILD &amp; FAMILY SUPPORT</t>
  </si>
  <si>
    <t>054</t>
  </si>
  <si>
    <t>Limited Engl Proficiency (LEP)</t>
  </si>
  <si>
    <t>055</t>
  </si>
  <si>
    <t xml:space="preserve">Cooperative Innovative High </t>
  </si>
  <si>
    <t>056</t>
  </si>
  <si>
    <t>Transportation of Pupils</t>
  </si>
  <si>
    <t>061</t>
  </si>
  <si>
    <t>Classroom Materials</t>
  </si>
  <si>
    <t>064</t>
  </si>
  <si>
    <t>CTE GRADE EXPANSION PROG GRANT</t>
  </si>
  <si>
    <t>069</t>
  </si>
  <si>
    <t>At-Risk Student Services</t>
  </si>
  <si>
    <t>073</t>
  </si>
  <si>
    <t>SCHOOL CONNECTIVITY</t>
  </si>
  <si>
    <t>079</t>
  </si>
  <si>
    <t xml:space="preserve">EWIC </t>
  </si>
  <si>
    <t>130</t>
  </si>
  <si>
    <t>STATE TEXTBOOKS</t>
  </si>
  <si>
    <t>134</t>
  </si>
  <si>
    <t xml:space="preserve">CRF-Low Wealth Supplemental </t>
  </si>
  <si>
    <t>1 Total</t>
  </si>
  <si>
    <t>2</t>
  </si>
  <si>
    <t>036</t>
  </si>
  <si>
    <t>Charter Schools</t>
  </si>
  <si>
    <t>706</t>
  </si>
  <si>
    <t>LOCAL TRANSPORTATION COSTS</t>
  </si>
  <si>
    <t>801</t>
  </si>
  <si>
    <t>LOCAL SYSTEM</t>
  </si>
  <si>
    <t>880</t>
  </si>
  <si>
    <t>MAINTENANCE</t>
  </si>
  <si>
    <t>899</t>
  </si>
  <si>
    <t>SCHOOL ALLOTMENTS</t>
  </si>
  <si>
    <t>2 Total</t>
  </si>
  <si>
    <t>3</t>
  </si>
  <si>
    <t>017</t>
  </si>
  <si>
    <t>VOC ED PROGRAM IMPROVEMENT</t>
  </si>
  <si>
    <t>026</t>
  </si>
  <si>
    <t>MCKINNEY-VENTO HOMELESS ASSIST</t>
  </si>
  <si>
    <t>049</t>
  </si>
  <si>
    <t>IDEA TITLE VI-B - PRESCHOOL</t>
  </si>
  <si>
    <t>050</t>
  </si>
  <si>
    <t>ESEA TITLE I - BASIC PROGRAM</t>
  </si>
  <si>
    <t>060</t>
  </si>
  <si>
    <t>IDEA VI-B</t>
  </si>
  <si>
    <t>082</t>
  </si>
  <si>
    <t>IDEA - VI-B State Improvement</t>
  </si>
  <si>
    <t>103</t>
  </si>
  <si>
    <t>TITLE II-IMPROVE TCHR QUALITY</t>
  </si>
  <si>
    <t>104</t>
  </si>
  <si>
    <t>TITLE III-LANGUAGE ACQUISITION</t>
  </si>
  <si>
    <t>105</t>
  </si>
  <si>
    <t>ESEA TITLE I - SCH IMPROVEMENT</t>
  </si>
  <si>
    <t>108</t>
  </si>
  <si>
    <t>Educational Tech-Competitive</t>
  </si>
  <si>
    <t>109</t>
  </si>
  <si>
    <t>RURAL &amp; LOW INCOME SCH (RLIS)</t>
  </si>
  <si>
    <t>118</t>
  </si>
  <si>
    <t>IDEA VI-B Special Needs Target</t>
  </si>
  <si>
    <t>119</t>
  </si>
  <si>
    <t>IDEA Targeted Assist for Presc</t>
  </si>
  <si>
    <t>163</t>
  </si>
  <si>
    <t>3 Total</t>
  </si>
  <si>
    <t>4</t>
  </si>
  <si>
    <t>120</t>
  </si>
  <si>
    <t>Lease/Purch Sch Bus-Spec Allot</t>
  </si>
  <si>
    <t>4 Total</t>
  </si>
  <si>
    <t>5</t>
  </si>
  <si>
    <t>035</t>
  </si>
  <si>
    <t>CHILD NUTRITION</t>
  </si>
  <si>
    <t>5 Total</t>
  </si>
  <si>
    <t>8</t>
  </si>
  <si>
    <t>301</t>
  </si>
  <si>
    <t>NJROTC PROGRAM</t>
  </si>
  <si>
    <t>305</t>
  </si>
  <si>
    <t>MEDICAID ADMIN. OUTREACH</t>
  </si>
  <si>
    <t>371</t>
  </si>
  <si>
    <t>APPALACHIAN REGIONAL COMMISSN</t>
  </si>
  <si>
    <t>412</t>
  </si>
  <si>
    <t>NC PRE-K</t>
  </si>
  <si>
    <t>413</t>
  </si>
  <si>
    <t>MORE AT FOUR PROGRAM</t>
  </si>
  <si>
    <t>414</t>
  </si>
  <si>
    <t>JUVENILE CRIME PREVENTION</t>
  </si>
  <si>
    <t>440</t>
  </si>
  <si>
    <t>GOVERNOR'S CRIME COMMISSION</t>
  </si>
  <si>
    <t>493</t>
  </si>
  <si>
    <t>SMART START-FAMILY SUPPORT</t>
  </si>
  <si>
    <t>494</t>
  </si>
  <si>
    <t>SMART START-PART DAY</t>
  </si>
  <si>
    <t>496</t>
  </si>
  <si>
    <t>FAMILY RESOURCES</t>
  </si>
  <si>
    <t>574</t>
  </si>
  <si>
    <t>Burroughs Wellcome Singapore</t>
  </si>
  <si>
    <t>578</t>
  </si>
  <si>
    <t>Burroughs Wellcome-CASMT WM</t>
  </si>
  <si>
    <t>579</t>
  </si>
  <si>
    <t>Burroughs Wellcome-Wild WM</t>
  </si>
  <si>
    <t>620</t>
  </si>
  <si>
    <t>Gateway Wellness Foundation</t>
  </si>
  <si>
    <t>667</t>
  </si>
  <si>
    <t>FACEBOOK COVID RELIEF</t>
  </si>
  <si>
    <t>668</t>
  </si>
  <si>
    <t xml:space="preserve">Facebook Community Action-CAF </t>
  </si>
  <si>
    <t>699</t>
  </si>
  <si>
    <t>LOCAL SCHOOL ACCOUNTS - REIMB</t>
  </si>
  <si>
    <t>705</t>
  </si>
  <si>
    <t>PRE-SCHOOL</t>
  </si>
  <si>
    <t>860</t>
  </si>
  <si>
    <t>Student Services</t>
  </si>
  <si>
    <t>8 Total</t>
  </si>
  <si>
    <t>PO's &amp; Encumbrances Outstanding</t>
  </si>
  <si>
    <t>Percent Spent</t>
  </si>
  <si>
    <t>045</t>
  </si>
  <si>
    <t>048</t>
  </si>
  <si>
    <t>Financial Board Report</t>
  </si>
  <si>
    <t>Program</t>
  </si>
  <si>
    <t>131</t>
  </si>
  <si>
    <t xml:space="preserve">TEXTBOOK &amp; DIGITAL RESOURCES </t>
  </si>
  <si>
    <t>111</t>
  </si>
  <si>
    <t>TITLE III-LANGUAGE ACQUI-INCR</t>
  </si>
  <si>
    <t>165</t>
  </si>
  <si>
    <t>CaresAct-ESSERF-Digital Curric</t>
  </si>
  <si>
    <t>166</t>
  </si>
  <si>
    <t xml:space="preserve">CaresAct-ESSERF-Learning Mgmt </t>
  </si>
  <si>
    <t>169</t>
  </si>
  <si>
    <t>170</t>
  </si>
  <si>
    <t>GEER Suppmtl Instructional Srv</t>
  </si>
  <si>
    <t>704</t>
  </si>
  <si>
    <t>COMMUNITY SCHOOLS</t>
  </si>
  <si>
    <t>167</t>
  </si>
  <si>
    <t>CARESAct-ESSERF-EC Grants</t>
  </si>
  <si>
    <t>016</t>
  </si>
  <si>
    <t>SUMMER READING CAMP</t>
  </si>
  <si>
    <t>053</t>
  </si>
  <si>
    <t>SCH IMPROVEMENT (GOALS 2000)</t>
  </si>
  <si>
    <t>CARES Act K-12 Emerg Relief</t>
  </si>
  <si>
    <t>GEER  Student Health Support</t>
  </si>
  <si>
    <t>171</t>
  </si>
  <si>
    <t>ESSER II</t>
  </si>
  <si>
    <t>7</t>
  </si>
  <si>
    <t>309</t>
  </si>
  <si>
    <t>HEAD START</t>
  </si>
  <si>
    <t>7 Total</t>
  </si>
  <si>
    <t>Thru 2/28/22</t>
  </si>
  <si>
    <t>Remaining Balance</t>
  </si>
  <si>
    <t>004</t>
  </si>
  <si>
    <t>K-5 Program Enhancement Teachr</t>
  </si>
  <si>
    <t>006</t>
  </si>
  <si>
    <t>SCHOOL PSYCHOLOGIST-POSITION</t>
  </si>
  <si>
    <t>TEACHER &amp; SUPPORT BONUS</t>
  </si>
  <si>
    <t>PRINCIPAL BONUS</t>
  </si>
  <si>
    <t>065</t>
  </si>
  <si>
    <t>CODING &amp; MOBILE APPICATN GRNT</t>
  </si>
  <si>
    <t>141</t>
  </si>
  <si>
    <t>Recovery Premium Pay Bonus</t>
  </si>
  <si>
    <t>173</t>
  </si>
  <si>
    <t xml:space="preserve"> </t>
  </si>
  <si>
    <t>174</t>
  </si>
  <si>
    <t>176</t>
  </si>
  <si>
    <t>177</t>
  </si>
  <si>
    <t>178</t>
  </si>
  <si>
    <t>ESSER II-Competency Basd Assmt</t>
  </si>
  <si>
    <t>181</t>
  </si>
  <si>
    <t>ESSER III</t>
  </si>
  <si>
    <t>183</t>
  </si>
  <si>
    <t>203</t>
  </si>
  <si>
    <t>ARP ESSER III  TEACHER BONUSES</t>
  </si>
  <si>
    <t>308</t>
  </si>
  <si>
    <t>Impact Area Grants-ncIMPACT</t>
  </si>
  <si>
    <t>372</t>
  </si>
  <si>
    <t>ELC-Prevention and Control</t>
  </si>
  <si>
    <t>621</t>
  </si>
  <si>
    <t>Supportive Beginnings</t>
  </si>
  <si>
    <t>022</t>
  </si>
  <si>
    <t>Advanced Teaching Roles</t>
  </si>
  <si>
    <t>071</t>
  </si>
  <si>
    <t>Supplemental Funds for Teacher</t>
  </si>
  <si>
    <t>085</t>
  </si>
  <si>
    <t>Literacy Intervention</t>
  </si>
  <si>
    <t>114</t>
  </si>
  <si>
    <t>Children w/Special Needs-Risk</t>
  </si>
  <si>
    <t>184</t>
  </si>
  <si>
    <t>192</t>
  </si>
  <si>
    <t>193</t>
  </si>
  <si>
    <t>Grand Total</t>
  </si>
  <si>
    <t>Thru 3/31/22</t>
  </si>
  <si>
    <t>Esser II-Supplmtl Contrct Inst</t>
  </si>
  <si>
    <t>CRRSA-ESSERII-SCHL NUTR</t>
  </si>
  <si>
    <t>CRRSA-ESSERII-LEARNING LOSS</t>
  </si>
  <si>
    <t>CRRSA-ESSERII-SUMMER CAREER</t>
  </si>
  <si>
    <t>ARP-ESSERII-HOMELESS I</t>
  </si>
  <si>
    <t>ARP-ESSERII-HOMELESS II</t>
  </si>
  <si>
    <t>CYBERBULLYING &amp;  SUICIDE</t>
  </si>
  <si>
    <t>GAGGLE GRANTS</t>
  </si>
  <si>
    <t>need to 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</si>
</sst>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14548173467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4506668294322"/>
        <bgColor theme="4" tint="-0.2499465926084170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8" fontId="26" fillId="0" borderId="0" applyFill="0" applyBorder="0" applyAlignment="0" applyProtection="0">
      <alignment horizontal="right"/>
    </xf>
    <xf numFmtId="8" fontId="27" fillId="0" borderId="0">
      <alignment horizontal="right"/>
    </xf>
    <xf numFmtId="8" fontId="28" fillId="0" borderId="0">
      <alignment horizontal="right"/>
    </xf>
    <xf numFmtId="8" fontId="29" fillId="0" borderId="0">
      <alignment horizontal="right"/>
    </xf>
    <xf numFmtId="43" fontId="31" fillId="0" borderId="0" applyFon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0" applyNumberFormat="0" applyAlignment="0" applyProtection="0"/>
    <xf numFmtId="0" fontId="13" fillId="23" borderId="11" applyNumberFormat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10" applyNumberFormat="0" applyAlignment="0" applyProtection="0"/>
    <xf numFmtId="0" fontId="20" fillId="0" borderId="15" applyNumberFormat="0" applyFill="0" applyAlignment="0" applyProtection="0"/>
    <xf numFmtId="0" fontId="21" fillId="24" borderId="0" applyNumberFormat="0" applyBorder="0" applyAlignment="0" applyProtection="0"/>
    <xf numFmtId="0" fontId="4" fillId="0" borderId="0"/>
    <xf numFmtId="0" fontId="4" fillId="25" borderId="16" applyNumberFormat="0" applyFont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</cellStyleXfs>
  <cellXfs count="26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wrapText="1"/>
    </xf>
    <xf numFmtId="10" fontId="2" fillId="3" borderId="4" xfId="0" applyNumberFormat="1" applyFont="1" applyFill="1" applyBorder="1"/>
    <xf numFmtId="0" fontId="7" fillId="0" borderId="0" xfId="0" applyFont="1"/>
    <xf numFmtId="8" fontId="4" fillId="0" borderId="5" xfId="0" applyNumberFormat="1" applyFont="1" applyBorder="1"/>
    <xf numFmtId="8" fontId="4" fillId="0" borderId="3" xfId="0" applyNumberFormat="1" applyFont="1" applyBorder="1"/>
    <xf numFmtId="8" fontId="5" fillId="3" borderId="7" xfId="0" applyNumberFormat="1" applyFont="1" applyFill="1" applyBorder="1"/>
    <xf numFmtId="10" fontId="3" fillId="0" borderId="19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8" fontId="5" fillId="0" borderId="5" xfId="0" applyNumberFormat="1" applyFont="1" applyBorder="1"/>
    <xf numFmtId="8" fontId="5" fillId="0" borderId="3" xfId="0" applyNumberFormat="1" applyFont="1" applyBorder="1"/>
    <xf numFmtId="10" fontId="2" fillId="0" borderId="19" xfId="0" applyNumberFormat="1" applyFont="1" applyBorder="1"/>
    <xf numFmtId="40" fontId="0" fillId="0" borderId="0" xfId="5" applyNumberFormat="1" applyFont="1"/>
  </cellXfs>
  <cellStyles count="67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5" builtinId="3"/>
    <cellStyle name="Currency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65"/>
    <cellStyle name="Normal 11" xfId="6"/>
    <cellStyle name="Normal 12" xfId="66"/>
    <cellStyle name="Normal 2" xfId="44"/>
    <cellStyle name="Normal 2 2" xfId="55"/>
    <cellStyle name="Normal 2 3" xfId="54"/>
    <cellStyle name="Normal 2 4" xfId="56"/>
    <cellStyle name="Normal 2 5" xfId="53"/>
    <cellStyle name="Normal 2 6" xfId="57"/>
    <cellStyle name="Normal 2 7" xfId="52"/>
    <cellStyle name="Normal 2 8" xfId="51"/>
    <cellStyle name="Normal 2 9" xfId="58"/>
    <cellStyle name="Normal 3" xfId="50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 2" xfId="45"/>
    <cellStyle name="Output 2" xfId="46"/>
    <cellStyle name="RowLevel_1" xfId="1" builtinId="1" iLevel="0" customBuiltin="1"/>
    <cellStyle name="RowLevel_2" xfId="2" builtinId="1" iLevel="1" customBuiltin="1"/>
    <cellStyle name="RowLevel_3" xfId="3" builtinId="1" iLevel="2" customBuiltin="1"/>
    <cellStyle name="RowLevel_4" xfId="4" builtinId="1" iLevel="3" customBuiltin="1"/>
    <cellStyle name="Title 2" xfId="47"/>
    <cellStyle name="Total 2" xfId="48"/>
    <cellStyle name="Warning Text 2" xfId="49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theme="1"/>
      </font>
      <fill>
        <patternFill patternType="solid">
          <fgColor theme="4" tint="-0.24994659260841701"/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  <vertical style="medium">
          <color theme="4" tint="-0.249977111117893"/>
        </vertical>
        <horizontal style="medium">
          <color theme="4" tint="-0.249977111117893"/>
        </horizontal>
      </border>
    </dxf>
    <dxf>
      <font>
        <color theme="1"/>
      </font>
      <border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  <vertical style="medium">
          <color theme="4" tint="-0.249977111117893"/>
        </vertical>
        <horizontal style="medium">
          <color theme="4" tint="-0.249977111117893"/>
        </horizontal>
      </border>
    </dxf>
    <dxf>
      <font>
        <color theme="1"/>
      </font>
    </dxf>
  </dxfs>
  <tableStyles count="2" defaultTableStyle="TableStyleMedium2" defaultPivotStyle="PivotStyleLight16">
    <tableStyle name="CCIPivot" table="0" count="12">
      <tableStyleElement type="wholeTable" dxfId="29"/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pageFieldLabels" dxfId="19"/>
      <tableStyleElement type="pageFieldValues" dxfId="18"/>
    </tableStyle>
    <tableStyle name="CCIPivot 2" table="0" count="18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secondRowStripe" dxfId="12"/>
      <tableStyleElement type="firstColumnStripe" dxfId="11"/>
      <tableStyleElement type="secondColumnStripe" dxfId="10"/>
      <tableStyleElement type="firstSubtotalColumn" dxfId="9"/>
      <tableStyleElement type="firstSubtotalRow" dxfId="8"/>
      <tableStyleElement type="secondSubtotalRow" dxfId="7"/>
      <tableStyleElement type="thirdSubtotalRow" dxfId="6"/>
      <tableStyleElement type="blankRow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86" workbookViewId="0">
      <selection activeCell="J57" sqref="J57"/>
    </sheetView>
  </sheetViews>
  <sheetFormatPr defaultRowHeight="14.4" x14ac:dyDescent="0.3"/>
  <cols>
    <col min="1" max="1" width="4.88671875" customWidth="1"/>
    <col min="2" max="2" width="4.77734375" bestFit="1" customWidth="1"/>
    <col min="3" max="3" width="22.109375" customWidth="1"/>
    <col min="4" max="5" width="14.44140625" bestFit="1" customWidth="1"/>
    <col min="6" max="6" width="13.44140625" bestFit="1" customWidth="1"/>
    <col min="7" max="7" width="14.44140625" bestFit="1" customWidth="1"/>
    <col min="9" max="9" width="12.21875" bestFit="1" customWidth="1"/>
    <col min="10" max="10" width="12.109375" style="25" bestFit="1" customWidth="1"/>
  </cols>
  <sheetData>
    <row r="1" spans="1:10" ht="18" x14ac:dyDescent="0.35">
      <c r="A1" s="3" t="s">
        <v>159</v>
      </c>
      <c r="B1" s="3"/>
      <c r="C1" s="3"/>
      <c r="D1" s="3"/>
      <c r="E1" s="3"/>
      <c r="F1" s="3"/>
      <c r="G1" s="3"/>
    </row>
    <row r="2" spans="1:10" ht="18" x14ac:dyDescent="0.35">
      <c r="A2" s="2" t="s">
        <v>230</v>
      </c>
      <c r="B2" s="2"/>
      <c r="C2" s="2"/>
      <c r="D2" s="2"/>
      <c r="E2" s="2"/>
      <c r="F2" s="2"/>
      <c r="G2" s="2"/>
    </row>
    <row r="4" spans="1:10" ht="40.200000000000003" x14ac:dyDescent="0.3">
      <c r="A4" s="4" t="s">
        <v>0</v>
      </c>
      <c r="B4" s="5" t="s">
        <v>160</v>
      </c>
      <c r="C4" s="6" t="s">
        <v>1</v>
      </c>
      <c r="D4" s="7" t="s">
        <v>2</v>
      </c>
      <c r="E4" s="7" t="s">
        <v>3</v>
      </c>
      <c r="F4" s="7" t="s">
        <v>155</v>
      </c>
      <c r="G4" s="7" t="s">
        <v>189</v>
      </c>
      <c r="H4" s="12" t="s">
        <v>156</v>
      </c>
    </row>
    <row r="5" spans="1:10" x14ac:dyDescent="0.3">
      <c r="A5" s="8" t="s">
        <v>4</v>
      </c>
      <c r="B5" s="8" t="s">
        <v>5</v>
      </c>
      <c r="C5" s="9" t="s">
        <v>6</v>
      </c>
      <c r="D5" s="15">
        <v>18871449</v>
      </c>
      <c r="E5" s="16">
        <v>15413409.909999991</v>
      </c>
      <c r="F5" s="15">
        <v>0</v>
      </c>
      <c r="G5" s="16">
        <v>3458039.0899999971</v>
      </c>
      <c r="H5" s="18">
        <v>0.81675815725649914</v>
      </c>
      <c r="J5" s="25">
        <f>-66*5500</f>
        <v>-363000</v>
      </c>
    </row>
    <row r="6" spans="1:10" x14ac:dyDescent="0.3">
      <c r="A6" s="8"/>
      <c r="B6" s="8" t="s">
        <v>7</v>
      </c>
      <c r="C6" s="9" t="s">
        <v>8</v>
      </c>
      <c r="D6" s="15">
        <v>833798</v>
      </c>
      <c r="E6" s="16">
        <v>701441.65999999992</v>
      </c>
      <c r="F6" s="15">
        <v>0</v>
      </c>
      <c r="G6" s="16">
        <v>132356.33999999994</v>
      </c>
      <c r="H6" s="18">
        <v>0.84126090491941707</v>
      </c>
    </row>
    <row r="7" spans="1:10" x14ac:dyDescent="0.3">
      <c r="A7" s="8"/>
      <c r="B7" s="8" t="s">
        <v>9</v>
      </c>
      <c r="C7" s="9" t="s">
        <v>10</v>
      </c>
      <c r="D7" s="15">
        <v>1664988</v>
      </c>
      <c r="E7" s="16">
        <v>1983622.1099999989</v>
      </c>
      <c r="F7" s="15">
        <v>0</v>
      </c>
      <c r="G7" s="16">
        <v>-318634.10999999964</v>
      </c>
      <c r="H7" s="18">
        <v>1.1913732171042672</v>
      </c>
      <c r="I7" t="s">
        <v>239</v>
      </c>
      <c r="J7" s="25">
        <f>G7</f>
        <v>-318634.10999999964</v>
      </c>
    </row>
    <row r="8" spans="1:10" x14ac:dyDescent="0.3">
      <c r="A8" s="8"/>
      <c r="B8" s="8" t="s">
        <v>190</v>
      </c>
      <c r="C8" s="9" t="s">
        <v>191</v>
      </c>
      <c r="D8" s="15">
        <v>993053</v>
      </c>
      <c r="E8" s="16">
        <v>0</v>
      </c>
      <c r="F8" s="15">
        <v>0</v>
      </c>
      <c r="G8" s="16">
        <v>993053</v>
      </c>
      <c r="H8" s="18">
        <v>0</v>
      </c>
    </row>
    <row r="9" spans="1:10" x14ac:dyDescent="0.3">
      <c r="A9" s="8"/>
      <c r="B9" s="8" t="s">
        <v>11</v>
      </c>
      <c r="C9" s="9" t="s">
        <v>12</v>
      </c>
      <c r="D9" s="15">
        <v>2194028</v>
      </c>
      <c r="E9" s="16">
        <v>1672922.1399999992</v>
      </c>
      <c r="F9" s="15">
        <v>0</v>
      </c>
      <c r="G9" s="16">
        <v>521105.86000000028</v>
      </c>
      <c r="H9" s="18">
        <v>0.76248896550089595</v>
      </c>
    </row>
    <row r="10" spans="1:10" x14ac:dyDescent="0.3">
      <c r="A10" s="8"/>
      <c r="B10" s="8" t="s">
        <v>192</v>
      </c>
      <c r="C10" s="9" t="s">
        <v>193</v>
      </c>
      <c r="D10" s="15">
        <v>189173</v>
      </c>
      <c r="E10" s="16">
        <v>0</v>
      </c>
      <c r="F10" s="15">
        <v>0</v>
      </c>
      <c r="G10" s="16">
        <v>189173</v>
      </c>
      <c r="H10" s="18">
        <v>0</v>
      </c>
    </row>
    <row r="11" spans="1:10" x14ac:dyDescent="0.3">
      <c r="A11" s="8"/>
      <c r="B11" s="8" t="s">
        <v>13</v>
      </c>
      <c r="C11" s="9" t="s">
        <v>14</v>
      </c>
      <c r="D11" s="15">
        <v>2040607</v>
      </c>
      <c r="E11" s="16">
        <v>1784385.47</v>
      </c>
      <c r="F11" s="15">
        <v>0</v>
      </c>
      <c r="G11" s="16">
        <v>256221.53000000049</v>
      </c>
      <c r="H11" s="18">
        <v>0.87443857146427484</v>
      </c>
    </row>
    <row r="12" spans="1:10" x14ac:dyDescent="0.3">
      <c r="A12" s="8"/>
      <c r="B12" s="8" t="s">
        <v>15</v>
      </c>
      <c r="C12" s="9" t="s">
        <v>16</v>
      </c>
      <c r="D12" s="15">
        <v>0</v>
      </c>
      <c r="E12" s="16">
        <v>309422.13000000024</v>
      </c>
      <c r="F12" s="15">
        <v>0</v>
      </c>
      <c r="G12" s="16">
        <v>-309422.13000000024</v>
      </c>
      <c r="H12" s="18" t="e">
        <v>#VALUE!</v>
      </c>
    </row>
    <row r="13" spans="1:10" x14ac:dyDescent="0.3">
      <c r="A13" s="8"/>
      <c r="B13" s="8" t="s">
        <v>17</v>
      </c>
      <c r="C13" s="9" t="s">
        <v>18</v>
      </c>
      <c r="D13" s="15">
        <v>108820</v>
      </c>
      <c r="E13" s="16">
        <v>71376.98000000001</v>
      </c>
      <c r="F13" s="15">
        <v>0</v>
      </c>
      <c r="G13" s="16">
        <v>37443.019999999997</v>
      </c>
      <c r="H13" s="18">
        <v>0.65591784598419411</v>
      </c>
    </row>
    <row r="14" spans="1:10" x14ac:dyDescent="0.3">
      <c r="A14" s="8"/>
      <c r="B14" s="8" t="s">
        <v>19</v>
      </c>
      <c r="C14" s="9" t="s">
        <v>20</v>
      </c>
      <c r="D14" s="15">
        <v>2196593</v>
      </c>
      <c r="E14" s="16">
        <v>1611928.37</v>
      </c>
      <c r="F14" s="15">
        <v>0</v>
      </c>
      <c r="G14" s="16">
        <v>584664.63000000012</v>
      </c>
      <c r="H14" s="18">
        <v>0.73383115124194598</v>
      </c>
    </row>
    <row r="15" spans="1:10" x14ac:dyDescent="0.3">
      <c r="A15" s="8"/>
      <c r="B15" s="8" t="s">
        <v>21</v>
      </c>
      <c r="C15" s="9" t="s">
        <v>22</v>
      </c>
      <c r="D15" s="15">
        <v>230368</v>
      </c>
      <c r="E15" s="16">
        <v>118519.23000000003</v>
      </c>
      <c r="F15" s="15">
        <v>10665.32</v>
      </c>
      <c r="G15" s="16">
        <v>101183.44999999998</v>
      </c>
      <c r="H15" s="18">
        <v>0.56077471697457981</v>
      </c>
    </row>
    <row r="16" spans="1:10" x14ac:dyDescent="0.3">
      <c r="A16" s="8"/>
      <c r="B16" s="8" t="s">
        <v>23</v>
      </c>
      <c r="C16" s="9" t="s">
        <v>24</v>
      </c>
      <c r="D16" s="15">
        <v>67901</v>
      </c>
      <c r="E16" s="16">
        <v>6129.27</v>
      </c>
      <c r="F16" s="15">
        <v>0</v>
      </c>
      <c r="G16" s="16">
        <v>61771.73</v>
      </c>
      <c r="H16" s="18">
        <v>9.0267742743111223E-2</v>
      </c>
    </row>
    <row r="17" spans="1:10" x14ac:dyDescent="0.3">
      <c r="A17" s="8"/>
      <c r="B17" s="8" t="s">
        <v>176</v>
      </c>
      <c r="C17" s="9" t="s">
        <v>177</v>
      </c>
      <c r="D17" s="15">
        <v>130220.99</v>
      </c>
      <c r="E17" s="16">
        <v>130220.99</v>
      </c>
      <c r="F17" s="15">
        <v>911.51</v>
      </c>
      <c r="G17" s="16">
        <v>-911.51</v>
      </c>
      <c r="H17" s="18">
        <v>1.0069997164051663</v>
      </c>
    </row>
    <row r="18" spans="1:10" x14ac:dyDescent="0.3">
      <c r="A18" s="8"/>
      <c r="B18" s="8" t="s">
        <v>25</v>
      </c>
      <c r="C18" s="9" t="s">
        <v>26</v>
      </c>
      <c r="D18" s="15">
        <v>577984</v>
      </c>
      <c r="E18" s="16">
        <v>524372.80999999994</v>
      </c>
      <c r="F18" s="15">
        <v>0</v>
      </c>
      <c r="G18" s="16">
        <v>53611.189999999995</v>
      </c>
      <c r="H18" s="18">
        <v>0.90724450849850513</v>
      </c>
    </row>
    <row r="19" spans="1:10" x14ac:dyDescent="0.3">
      <c r="A19" s="8"/>
      <c r="B19" s="8" t="s">
        <v>218</v>
      </c>
      <c r="C19" s="9" t="s">
        <v>219</v>
      </c>
      <c r="D19" s="15">
        <v>210945</v>
      </c>
      <c r="E19" s="16">
        <v>0</v>
      </c>
      <c r="F19" s="15">
        <v>106.75</v>
      </c>
      <c r="G19" s="16">
        <v>210838.25</v>
      </c>
      <c r="H19" s="18">
        <v>5.0605608096898624E-4</v>
      </c>
    </row>
    <row r="20" spans="1:10" x14ac:dyDescent="0.3">
      <c r="A20" s="8"/>
      <c r="B20" s="8" t="s">
        <v>27</v>
      </c>
      <c r="C20" s="9" t="s">
        <v>28</v>
      </c>
      <c r="D20" s="15">
        <v>429487</v>
      </c>
      <c r="E20" s="16">
        <v>321420.02999999997</v>
      </c>
      <c r="F20" s="15">
        <v>0</v>
      </c>
      <c r="G20" s="16">
        <v>108066.96999999999</v>
      </c>
      <c r="H20" s="18">
        <v>0.7483812781294894</v>
      </c>
    </row>
    <row r="21" spans="1:10" x14ac:dyDescent="0.3">
      <c r="A21" s="8"/>
      <c r="B21" s="8" t="s">
        <v>29</v>
      </c>
      <c r="C21" s="9" t="s">
        <v>30</v>
      </c>
      <c r="D21" s="15">
        <v>1594091</v>
      </c>
      <c r="E21" s="16">
        <v>1222414.2200000004</v>
      </c>
      <c r="F21" s="15">
        <v>0</v>
      </c>
      <c r="G21" s="16">
        <v>371676.78000000014</v>
      </c>
      <c r="H21" s="18">
        <v>0.76684092689815064</v>
      </c>
    </row>
    <row r="22" spans="1:10" x14ac:dyDescent="0.3">
      <c r="A22" s="8"/>
      <c r="B22" s="8" t="s">
        <v>31</v>
      </c>
      <c r="C22" s="9" t="s">
        <v>32</v>
      </c>
      <c r="D22" s="15">
        <v>96080</v>
      </c>
      <c r="E22" s="16">
        <v>62738.950000000004</v>
      </c>
      <c r="F22" s="15">
        <v>0</v>
      </c>
      <c r="G22" s="16">
        <v>33341.050000000003</v>
      </c>
      <c r="H22" s="18">
        <v>0.65298657368859281</v>
      </c>
    </row>
    <row r="23" spans="1:10" x14ac:dyDescent="0.3">
      <c r="A23" s="8"/>
      <c r="B23" s="8" t="s">
        <v>33</v>
      </c>
      <c r="C23" s="9" t="s">
        <v>34</v>
      </c>
      <c r="D23" s="15">
        <v>2103600</v>
      </c>
      <c r="E23" s="16">
        <v>2441606.2999999984</v>
      </c>
      <c r="F23" s="15">
        <v>0</v>
      </c>
      <c r="G23" s="16">
        <v>-338006.29999999981</v>
      </c>
      <c r="H23" s="18">
        <v>1.160679929644419</v>
      </c>
      <c r="J23" s="25">
        <f>G23</f>
        <v>-338006.29999999981</v>
      </c>
    </row>
    <row r="24" spans="1:10" x14ac:dyDescent="0.3">
      <c r="A24" s="8"/>
      <c r="B24" s="8" t="s">
        <v>35</v>
      </c>
      <c r="C24" s="9" t="s">
        <v>36</v>
      </c>
      <c r="D24" s="15">
        <v>3993148.9999999991</v>
      </c>
      <c r="E24" s="16">
        <v>2744454.08</v>
      </c>
      <c r="F24" s="15">
        <v>8223.81</v>
      </c>
      <c r="G24" s="16">
        <v>1240471.1099999996</v>
      </c>
      <c r="H24" s="18">
        <v>0.68935015698136981</v>
      </c>
    </row>
    <row r="25" spans="1:10" x14ac:dyDescent="0.3">
      <c r="A25" s="8"/>
      <c r="B25" s="8" t="s">
        <v>37</v>
      </c>
      <c r="C25" s="9" t="s">
        <v>38</v>
      </c>
      <c r="D25" s="15">
        <v>327563</v>
      </c>
      <c r="E25" s="16">
        <v>264795.84999999998</v>
      </c>
      <c r="F25" s="15">
        <v>115.5</v>
      </c>
      <c r="G25" s="16">
        <v>62651.650000000009</v>
      </c>
      <c r="H25" s="18">
        <v>0.80873404505392854</v>
      </c>
    </row>
    <row r="26" spans="1:10" x14ac:dyDescent="0.3">
      <c r="A26" s="8"/>
      <c r="B26" s="8" t="s">
        <v>39</v>
      </c>
      <c r="C26" s="9" t="s">
        <v>40</v>
      </c>
      <c r="D26" s="15">
        <v>391012</v>
      </c>
      <c r="E26" s="16">
        <v>34843.370000000003</v>
      </c>
      <c r="F26" s="15">
        <v>0</v>
      </c>
      <c r="G26" s="16">
        <v>356168.63</v>
      </c>
      <c r="H26" s="18">
        <v>8.9110743404294479E-2</v>
      </c>
    </row>
    <row r="27" spans="1:10" x14ac:dyDescent="0.3">
      <c r="A27" s="8"/>
      <c r="B27" s="8" t="s">
        <v>41</v>
      </c>
      <c r="C27" s="9" t="s">
        <v>42</v>
      </c>
      <c r="D27" s="15">
        <v>255440</v>
      </c>
      <c r="E27" s="16">
        <v>190732.35000000006</v>
      </c>
      <c r="F27" s="15">
        <v>0</v>
      </c>
      <c r="G27" s="16">
        <v>64707.650000000009</v>
      </c>
      <c r="H27" s="18">
        <v>0.74668160820544938</v>
      </c>
    </row>
    <row r="28" spans="1:10" x14ac:dyDescent="0.3">
      <c r="A28" s="8"/>
      <c r="B28" s="8" t="s">
        <v>43</v>
      </c>
      <c r="C28" s="9" t="s">
        <v>44</v>
      </c>
      <c r="D28" s="15">
        <v>239475</v>
      </c>
      <c r="E28" s="16">
        <v>185061.42000000004</v>
      </c>
      <c r="F28" s="15">
        <v>0</v>
      </c>
      <c r="G28" s="16">
        <v>54413.579999999987</v>
      </c>
      <c r="H28" s="18">
        <v>0.77277970560601317</v>
      </c>
    </row>
    <row r="29" spans="1:10" x14ac:dyDescent="0.3">
      <c r="A29" s="8"/>
      <c r="B29" s="8" t="s">
        <v>157</v>
      </c>
      <c r="C29" s="9" t="s">
        <v>194</v>
      </c>
      <c r="D29" s="15">
        <v>0</v>
      </c>
      <c r="E29" s="16">
        <v>132286.01999999999</v>
      </c>
      <c r="F29" s="15">
        <v>0</v>
      </c>
      <c r="G29" s="16">
        <v>-132286.01999999999</v>
      </c>
      <c r="H29" s="18" t="e">
        <v>#VALUE!</v>
      </c>
    </row>
    <row r="30" spans="1:10" x14ac:dyDescent="0.3">
      <c r="A30" s="8"/>
      <c r="B30" s="8" t="s">
        <v>158</v>
      </c>
      <c r="C30" s="9" t="s">
        <v>195</v>
      </c>
      <c r="D30" s="15">
        <v>30277.000000000011</v>
      </c>
      <c r="E30" s="16">
        <v>30277.000000000007</v>
      </c>
      <c r="F30" s="15">
        <v>0</v>
      </c>
      <c r="G30" s="16">
        <v>1.3322676295501878E-15</v>
      </c>
      <c r="H30" s="18">
        <v>1</v>
      </c>
    </row>
    <row r="31" spans="1:10" x14ac:dyDescent="0.3">
      <c r="A31" s="8"/>
      <c r="B31" s="8" t="s">
        <v>45</v>
      </c>
      <c r="C31" s="9" t="s">
        <v>46</v>
      </c>
      <c r="D31" s="15">
        <v>332691</v>
      </c>
      <c r="E31" s="16">
        <v>231334.84999999998</v>
      </c>
      <c r="F31" s="15">
        <v>0</v>
      </c>
      <c r="G31" s="16">
        <v>101356.14999999998</v>
      </c>
      <c r="H31" s="18">
        <v>0.69534447881066819</v>
      </c>
    </row>
    <row r="32" spans="1:10" x14ac:dyDescent="0.3">
      <c r="A32" s="8"/>
      <c r="B32" s="8" t="s">
        <v>47</v>
      </c>
      <c r="C32" s="9" t="s">
        <v>48</v>
      </c>
      <c r="D32" s="15">
        <v>399999.99999999994</v>
      </c>
      <c r="E32" s="16">
        <v>228644.30000000002</v>
      </c>
      <c r="F32" s="15">
        <v>37152.07</v>
      </c>
      <c r="G32" s="16">
        <v>134203.62999999998</v>
      </c>
      <c r="H32" s="18">
        <v>0.66449092499999995</v>
      </c>
    </row>
    <row r="33" spans="1:10" x14ac:dyDescent="0.3">
      <c r="A33" s="8"/>
      <c r="B33" s="8" t="s">
        <v>49</v>
      </c>
      <c r="C33" s="9" t="s">
        <v>50</v>
      </c>
      <c r="D33" s="15">
        <v>1490570</v>
      </c>
      <c r="E33" s="16">
        <v>1035792.7399999999</v>
      </c>
      <c r="F33" s="15">
        <v>13700.58</v>
      </c>
      <c r="G33" s="16">
        <v>441076.67999999993</v>
      </c>
      <c r="H33" s="18">
        <v>0.70408858356199311</v>
      </c>
    </row>
    <row r="34" spans="1:10" x14ac:dyDescent="0.3">
      <c r="A34" s="8"/>
      <c r="B34" s="8" t="s">
        <v>51</v>
      </c>
      <c r="C34" s="9" t="s">
        <v>52</v>
      </c>
      <c r="D34" s="15">
        <v>177921</v>
      </c>
      <c r="E34" s="16">
        <v>112597.18999999999</v>
      </c>
      <c r="F34" s="15">
        <v>9535.07</v>
      </c>
      <c r="G34" s="16">
        <v>55788.740000000005</v>
      </c>
      <c r="H34" s="18">
        <v>0.68644094851085591</v>
      </c>
    </row>
    <row r="35" spans="1:10" x14ac:dyDescent="0.3">
      <c r="A35" s="8"/>
      <c r="B35" s="8" t="s">
        <v>53</v>
      </c>
      <c r="C35" s="9" t="s">
        <v>54</v>
      </c>
      <c r="D35" s="15">
        <v>90774</v>
      </c>
      <c r="E35" s="16">
        <v>58131.86</v>
      </c>
      <c r="F35" s="15">
        <v>0</v>
      </c>
      <c r="G35" s="16">
        <v>32642.139999999996</v>
      </c>
      <c r="H35" s="18">
        <v>0.64040209751691024</v>
      </c>
    </row>
    <row r="36" spans="1:10" x14ac:dyDescent="0.3">
      <c r="A36" s="8"/>
      <c r="B36" s="8" t="s">
        <v>196</v>
      </c>
      <c r="C36" s="9" t="s">
        <v>197</v>
      </c>
      <c r="D36" s="15">
        <v>52500</v>
      </c>
      <c r="E36" s="16">
        <v>36360.079999999994</v>
      </c>
      <c r="F36" s="15">
        <v>12500</v>
      </c>
      <c r="G36" s="16">
        <v>3639.9199999999996</v>
      </c>
      <c r="H36" s="18">
        <v>0.93066819047619043</v>
      </c>
    </row>
    <row r="37" spans="1:10" x14ac:dyDescent="0.3">
      <c r="A37" s="8"/>
      <c r="B37" s="8" t="s">
        <v>55</v>
      </c>
      <c r="C37" s="9" t="s">
        <v>56</v>
      </c>
      <c r="D37" s="15">
        <v>1184216</v>
      </c>
      <c r="E37" s="16">
        <v>508428.03000000009</v>
      </c>
      <c r="F37" s="15">
        <v>782.18000000000006</v>
      </c>
      <c r="G37" s="16">
        <v>675005.79000000015</v>
      </c>
      <c r="H37" s="18">
        <v>0.42999774534375468</v>
      </c>
      <c r="J37" s="25">
        <f>G37-125000</f>
        <v>550005.79000000015</v>
      </c>
    </row>
    <row r="38" spans="1:10" x14ac:dyDescent="0.3">
      <c r="A38" s="8"/>
      <c r="B38" s="8" t="s">
        <v>220</v>
      </c>
      <c r="C38" s="9" t="s">
        <v>221</v>
      </c>
      <c r="D38" s="15">
        <v>964516</v>
      </c>
      <c r="E38" s="16">
        <v>0</v>
      </c>
      <c r="F38" s="15">
        <v>0</v>
      </c>
      <c r="G38" s="16">
        <v>964516</v>
      </c>
      <c r="H38" s="18">
        <v>0</v>
      </c>
    </row>
    <row r="39" spans="1:10" x14ac:dyDescent="0.3">
      <c r="A39" s="8"/>
      <c r="B39" s="8" t="s">
        <v>57</v>
      </c>
      <c r="C39" s="9" t="s">
        <v>58</v>
      </c>
      <c r="D39" s="15">
        <v>67428</v>
      </c>
      <c r="E39" s="16">
        <v>41207.519999999997</v>
      </c>
      <c r="F39" s="15">
        <v>24599.54</v>
      </c>
      <c r="G39" s="16">
        <v>1620.9399999999987</v>
      </c>
      <c r="H39" s="18">
        <v>0.97596043186806669</v>
      </c>
    </row>
    <row r="40" spans="1:10" x14ac:dyDescent="0.3">
      <c r="A40" s="8"/>
      <c r="B40" s="8" t="s">
        <v>59</v>
      </c>
      <c r="C40" s="9" t="s">
        <v>60</v>
      </c>
      <c r="D40" s="15">
        <v>90168</v>
      </c>
      <c r="E40" s="16">
        <v>67906.430000000008</v>
      </c>
      <c r="F40" s="15">
        <v>0</v>
      </c>
      <c r="G40" s="16">
        <v>22261.570000000003</v>
      </c>
      <c r="H40" s="18">
        <v>0.75311008339987573</v>
      </c>
    </row>
    <row r="41" spans="1:10" x14ac:dyDescent="0.3">
      <c r="A41" s="8"/>
      <c r="B41" s="8" t="s">
        <v>222</v>
      </c>
      <c r="C41" s="9" t="s">
        <v>223</v>
      </c>
      <c r="D41" s="15">
        <v>164530</v>
      </c>
      <c r="E41" s="16">
        <v>2191.6</v>
      </c>
      <c r="F41" s="15">
        <v>19450.91</v>
      </c>
      <c r="G41" s="16">
        <v>142887.49</v>
      </c>
      <c r="H41" s="18">
        <v>0.1315414210174437</v>
      </c>
    </row>
    <row r="42" spans="1:10" x14ac:dyDescent="0.3">
      <c r="A42" s="8"/>
      <c r="B42" s="8" t="s">
        <v>61</v>
      </c>
      <c r="C42" s="9" t="s">
        <v>62</v>
      </c>
      <c r="D42" s="15">
        <v>163517</v>
      </c>
      <c r="E42" s="16">
        <v>0</v>
      </c>
      <c r="F42" s="15">
        <v>0</v>
      </c>
      <c r="G42" s="16">
        <v>163517</v>
      </c>
      <c r="H42" s="18">
        <v>0</v>
      </c>
    </row>
    <row r="43" spans="1:10" x14ac:dyDescent="0.3">
      <c r="A43" s="8"/>
      <c r="B43" s="8" t="s">
        <v>161</v>
      </c>
      <c r="C43" s="9" t="s">
        <v>162</v>
      </c>
      <c r="D43" s="15">
        <v>24139</v>
      </c>
      <c r="E43" s="16">
        <v>23788.76</v>
      </c>
      <c r="F43" s="15">
        <v>0</v>
      </c>
      <c r="G43" s="16">
        <v>350.24000000000007</v>
      </c>
      <c r="H43" s="18">
        <v>0.98549069969758485</v>
      </c>
    </row>
    <row r="44" spans="1:10" x14ac:dyDescent="0.3">
      <c r="A44" s="8"/>
      <c r="B44" s="8" t="s">
        <v>63</v>
      </c>
      <c r="C44" s="9" t="s">
        <v>64</v>
      </c>
      <c r="D44" s="15">
        <v>188599</v>
      </c>
      <c r="E44" s="16">
        <v>188599</v>
      </c>
      <c r="F44" s="15">
        <v>0</v>
      </c>
      <c r="G44" s="16">
        <v>0</v>
      </c>
      <c r="H44" s="18">
        <v>1</v>
      </c>
    </row>
    <row r="45" spans="1:10" x14ac:dyDescent="0.3">
      <c r="A45" s="8"/>
      <c r="B45" s="8" t="s">
        <v>198</v>
      </c>
      <c r="C45" s="9" t="s">
        <v>199</v>
      </c>
      <c r="D45" s="15">
        <v>0</v>
      </c>
      <c r="E45" s="16">
        <v>1401590.2699999996</v>
      </c>
      <c r="F45" s="15">
        <v>0</v>
      </c>
      <c r="G45" s="16">
        <v>-1401590.2699999996</v>
      </c>
      <c r="H45" s="18" t="e">
        <v>#VALUE!</v>
      </c>
    </row>
    <row r="46" spans="1:10" x14ac:dyDescent="0.3">
      <c r="A46" s="10" t="s">
        <v>65</v>
      </c>
      <c r="B46" s="11"/>
      <c r="C46" s="11"/>
      <c r="D46" s="17">
        <v>45161670.989999995</v>
      </c>
      <c r="E46" s="17">
        <v>35894953.289999992</v>
      </c>
      <c r="F46" s="17">
        <v>137743.24</v>
      </c>
      <c r="G46" s="17">
        <v>9128974.4600000028</v>
      </c>
      <c r="H46" s="13">
        <v>0.79786012652141725</v>
      </c>
      <c r="J46" s="25">
        <f>SUM(J4:J45)</f>
        <v>-469634.6199999993</v>
      </c>
    </row>
    <row r="47" spans="1:10" hidden="1" x14ac:dyDescent="0.3">
      <c r="A47" s="8" t="s">
        <v>66</v>
      </c>
      <c r="B47" s="8" t="s">
        <v>7</v>
      </c>
      <c r="C47" s="9" t="s">
        <v>8</v>
      </c>
      <c r="D47" s="15">
        <v>0</v>
      </c>
      <c r="E47" s="16">
        <v>3910.3500000000004</v>
      </c>
      <c r="F47" s="15">
        <v>0</v>
      </c>
      <c r="G47" s="16">
        <v>-3910.3500000000004</v>
      </c>
      <c r="H47" s="18" t="e">
        <v>#VALUE!</v>
      </c>
    </row>
    <row r="48" spans="1:10" hidden="1" x14ac:dyDescent="0.3">
      <c r="A48" s="8"/>
      <c r="B48" s="8" t="s">
        <v>33</v>
      </c>
      <c r="C48" s="9" t="s">
        <v>34</v>
      </c>
      <c r="D48" s="15">
        <v>0</v>
      </c>
      <c r="E48" s="16">
        <v>0</v>
      </c>
      <c r="F48" s="15">
        <v>0</v>
      </c>
      <c r="G48" s="16">
        <v>0</v>
      </c>
      <c r="H48" s="18" t="e">
        <v>#VALUE!</v>
      </c>
    </row>
    <row r="49" spans="1:10" hidden="1" x14ac:dyDescent="0.3">
      <c r="A49" s="8"/>
      <c r="B49" s="8" t="s">
        <v>67</v>
      </c>
      <c r="C49" s="9" t="s">
        <v>68</v>
      </c>
      <c r="D49" s="15">
        <v>0</v>
      </c>
      <c r="E49" s="16">
        <v>69388.759999999995</v>
      </c>
      <c r="F49" s="15">
        <v>0</v>
      </c>
      <c r="G49" s="16">
        <v>-69388.759999999995</v>
      </c>
      <c r="H49" s="18" t="e">
        <v>#VALUE!</v>
      </c>
    </row>
    <row r="50" spans="1:10" hidden="1" x14ac:dyDescent="0.3">
      <c r="A50" s="8"/>
      <c r="B50" s="8" t="s">
        <v>49</v>
      </c>
      <c r="C50" s="9" t="s">
        <v>50</v>
      </c>
      <c r="D50" s="15">
        <v>153648.19</v>
      </c>
      <c r="E50" s="16">
        <v>211346.4</v>
      </c>
      <c r="F50" s="15">
        <v>1006.94</v>
      </c>
      <c r="G50" s="16">
        <v>-58705.149999999994</v>
      </c>
      <c r="H50" s="18">
        <v>1.3820751158864937</v>
      </c>
    </row>
    <row r="51" spans="1:10" hidden="1" x14ac:dyDescent="0.3">
      <c r="A51" s="8"/>
      <c r="B51" s="8" t="s">
        <v>55</v>
      </c>
      <c r="C51" s="9" t="s">
        <v>56</v>
      </c>
      <c r="D51" s="15">
        <v>0</v>
      </c>
      <c r="E51" s="16">
        <v>0</v>
      </c>
      <c r="F51" s="15">
        <v>0</v>
      </c>
      <c r="G51" s="16">
        <v>0</v>
      </c>
      <c r="H51" s="18" t="e">
        <v>#VALUE!</v>
      </c>
    </row>
    <row r="52" spans="1:10" hidden="1" x14ac:dyDescent="0.3">
      <c r="A52" s="8"/>
      <c r="B52" s="8" t="s">
        <v>69</v>
      </c>
      <c r="C52" s="9" t="s">
        <v>70</v>
      </c>
      <c r="D52" s="15">
        <v>46351.81</v>
      </c>
      <c r="E52" s="16">
        <v>-6535.1399999999976</v>
      </c>
      <c r="F52" s="15">
        <v>1262.75</v>
      </c>
      <c r="G52" s="16">
        <v>51624.2</v>
      </c>
      <c r="H52" s="18">
        <v>-0.11374723015131449</v>
      </c>
    </row>
    <row r="53" spans="1:10" hidden="1" x14ac:dyDescent="0.3">
      <c r="A53" s="8"/>
      <c r="B53" s="8" t="s">
        <v>71</v>
      </c>
      <c r="C53" s="9" t="s">
        <v>72</v>
      </c>
      <c r="D53" s="15">
        <v>9124499</v>
      </c>
      <c r="E53" s="16">
        <v>3885447.2499999991</v>
      </c>
      <c r="F53" s="15">
        <v>55496.95</v>
      </c>
      <c r="G53" s="16">
        <v>5183554.8000000054</v>
      </c>
      <c r="H53" s="18">
        <v>0.43190800941509166</v>
      </c>
    </row>
    <row r="54" spans="1:10" hidden="1" x14ac:dyDescent="0.3">
      <c r="A54" s="8"/>
      <c r="B54" s="8" t="s">
        <v>73</v>
      </c>
      <c r="C54" s="9" t="s">
        <v>74</v>
      </c>
      <c r="D54" s="15">
        <v>0</v>
      </c>
      <c r="E54" s="16">
        <v>2017870.5099999993</v>
      </c>
      <c r="F54" s="15">
        <v>111140.00000000003</v>
      </c>
      <c r="G54" s="16">
        <v>-2129010.5099999993</v>
      </c>
      <c r="H54" s="18" t="e">
        <v>#VALUE!</v>
      </c>
    </row>
    <row r="55" spans="1:10" hidden="1" x14ac:dyDescent="0.3">
      <c r="A55" s="8"/>
      <c r="B55" s="8" t="s">
        <v>75</v>
      </c>
      <c r="C55" s="9" t="s">
        <v>76</v>
      </c>
      <c r="D55" s="15">
        <v>648501</v>
      </c>
      <c r="E55" s="16">
        <v>467606.36000000004</v>
      </c>
      <c r="F55" s="15">
        <v>38769.33</v>
      </c>
      <c r="G55" s="16">
        <v>142125.30999999997</v>
      </c>
      <c r="H55" s="18">
        <v>0.78084026084770886</v>
      </c>
    </row>
    <row r="56" spans="1:10" x14ac:dyDescent="0.3">
      <c r="A56" s="10" t="s">
        <v>77</v>
      </c>
      <c r="B56" s="11"/>
      <c r="C56" s="11"/>
      <c r="D56" s="17">
        <v>9973000</v>
      </c>
      <c r="E56" s="17">
        <v>6649034.4899999993</v>
      </c>
      <c r="F56" s="17">
        <v>207675.97000000003</v>
      </c>
      <c r="G56" s="17">
        <v>3116289.5400000066</v>
      </c>
      <c r="H56" s="13">
        <v>0.68752736989872654</v>
      </c>
      <c r="J56" s="25">
        <f>D56-(E56/9*12)</f>
        <v>1107620.6800000016</v>
      </c>
    </row>
    <row r="57" spans="1:10" x14ac:dyDescent="0.3">
      <c r="A57" s="8" t="s">
        <v>78</v>
      </c>
      <c r="B57" s="8" t="s">
        <v>79</v>
      </c>
      <c r="C57" s="9" t="s">
        <v>80</v>
      </c>
      <c r="D57" s="15">
        <v>97330.999999999985</v>
      </c>
      <c r="E57" s="16">
        <v>84014.12</v>
      </c>
      <c r="F57" s="15">
        <v>12071.32</v>
      </c>
      <c r="G57" s="16">
        <v>1245.5600000000072</v>
      </c>
      <c r="H57" s="18">
        <v>0.98720284390379209</v>
      </c>
    </row>
    <row r="58" spans="1:10" x14ac:dyDescent="0.3">
      <c r="A58" s="8"/>
      <c r="B58" s="8" t="s">
        <v>81</v>
      </c>
      <c r="C58" s="9" t="s">
        <v>82</v>
      </c>
      <c r="D58" s="15">
        <v>45188.12</v>
      </c>
      <c r="E58" s="16">
        <v>36960.68</v>
      </c>
      <c r="F58" s="15">
        <v>0</v>
      </c>
      <c r="G58" s="16">
        <v>8227.4400000000023</v>
      </c>
      <c r="H58" s="18">
        <v>0.81792913712719173</v>
      </c>
    </row>
    <row r="59" spans="1:10" x14ac:dyDescent="0.3">
      <c r="A59" s="8"/>
      <c r="B59" s="8" t="s">
        <v>83</v>
      </c>
      <c r="C59" s="9" t="s">
        <v>84</v>
      </c>
      <c r="D59" s="15">
        <v>34899</v>
      </c>
      <c r="E59" s="16">
        <v>27806.42</v>
      </c>
      <c r="F59" s="15">
        <v>0</v>
      </c>
      <c r="G59" s="16">
        <v>7092.58</v>
      </c>
      <c r="H59" s="18">
        <v>0.7967683887790481</v>
      </c>
    </row>
    <row r="60" spans="1:10" x14ac:dyDescent="0.3">
      <c r="A60" s="8"/>
      <c r="B60" s="8" t="s">
        <v>85</v>
      </c>
      <c r="C60" s="9" t="s">
        <v>86</v>
      </c>
      <c r="D60" s="15">
        <v>1949474.3900000008</v>
      </c>
      <c r="E60" s="16">
        <v>1241976.9499999993</v>
      </c>
      <c r="F60" s="15">
        <v>57875.460000000006</v>
      </c>
      <c r="G60" s="16">
        <v>649621.97999999963</v>
      </c>
      <c r="H60" s="18">
        <v>0.66677070325607124</v>
      </c>
    </row>
    <row r="61" spans="1:10" x14ac:dyDescent="0.3">
      <c r="A61" s="8"/>
      <c r="B61" s="8" t="s">
        <v>178</v>
      </c>
      <c r="C61" s="9" t="s">
        <v>179</v>
      </c>
      <c r="D61" s="15">
        <v>19358</v>
      </c>
      <c r="E61" s="16">
        <v>19358</v>
      </c>
      <c r="F61" s="15">
        <v>0</v>
      </c>
      <c r="G61" s="16">
        <v>0</v>
      </c>
      <c r="H61" s="18">
        <v>1</v>
      </c>
    </row>
    <row r="62" spans="1:10" x14ac:dyDescent="0.3">
      <c r="A62" s="8"/>
      <c r="B62" s="8" t="s">
        <v>87</v>
      </c>
      <c r="C62" s="9" t="s">
        <v>88</v>
      </c>
      <c r="D62" s="15">
        <v>1499807.0200000003</v>
      </c>
      <c r="E62" s="16">
        <v>1076757.71</v>
      </c>
      <c r="F62" s="15">
        <v>2269.33</v>
      </c>
      <c r="G62" s="16">
        <v>420779.97999999986</v>
      </c>
      <c r="H62" s="18">
        <v>0.71944391885830772</v>
      </c>
    </row>
    <row r="63" spans="1:10" x14ac:dyDescent="0.3">
      <c r="A63" s="8"/>
      <c r="B63" s="8" t="s">
        <v>89</v>
      </c>
      <c r="C63" s="9" t="s">
        <v>90</v>
      </c>
      <c r="D63" s="15">
        <v>2511.98</v>
      </c>
      <c r="E63" s="16">
        <v>0</v>
      </c>
      <c r="F63" s="15">
        <v>1516.54</v>
      </c>
      <c r="G63" s="16">
        <v>995.44</v>
      </c>
      <c r="H63" s="18">
        <v>0.60372295957770361</v>
      </c>
    </row>
    <row r="64" spans="1:10" x14ac:dyDescent="0.3">
      <c r="A64" s="8"/>
      <c r="B64" s="8" t="s">
        <v>91</v>
      </c>
      <c r="C64" s="9" t="s">
        <v>92</v>
      </c>
      <c r="D64" s="15">
        <v>257238.51999999996</v>
      </c>
      <c r="E64" s="16">
        <v>200352.56</v>
      </c>
      <c r="F64" s="15">
        <v>0</v>
      </c>
      <c r="G64" s="16">
        <v>56885.959999999992</v>
      </c>
      <c r="H64" s="18">
        <v>0.77885909155440636</v>
      </c>
    </row>
    <row r="65" spans="1:8" x14ac:dyDescent="0.3">
      <c r="A65" s="8"/>
      <c r="B65" s="8" t="s">
        <v>93</v>
      </c>
      <c r="C65" s="9" t="s">
        <v>94</v>
      </c>
      <c r="D65" s="15">
        <v>52742.07</v>
      </c>
      <c r="E65" s="16">
        <v>38049.269999999997</v>
      </c>
      <c r="F65" s="15">
        <v>0</v>
      </c>
      <c r="G65" s="16">
        <v>14692.800000000001</v>
      </c>
      <c r="H65" s="18">
        <v>0.72142162793382969</v>
      </c>
    </row>
    <row r="66" spans="1:8" hidden="1" x14ac:dyDescent="0.3">
      <c r="A66" s="8"/>
      <c r="B66" s="8" t="s">
        <v>95</v>
      </c>
      <c r="C66" s="9" t="s">
        <v>96</v>
      </c>
      <c r="D66" s="15">
        <v>0</v>
      </c>
      <c r="E66" s="16">
        <v>0</v>
      </c>
      <c r="F66" s="15">
        <v>0</v>
      </c>
      <c r="G66" s="16">
        <v>0</v>
      </c>
      <c r="H66" s="18" t="e">
        <v>#VALUE!</v>
      </c>
    </row>
    <row r="67" spans="1:8" x14ac:dyDescent="0.3">
      <c r="A67" s="8"/>
      <c r="B67" s="8" t="s">
        <v>97</v>
      </c>
      <c r="C67" s="9" t="s">
        <v>98</v>
      </c>
      <c r="D67" s="15">
        <v>161651.5</v>
      </c>
      <c r="E67" s="16">
        <v>100323.53</v>
      </c>
      <c r="F67" s="15">
        <v>1409.95</v>
      </c>
      <c r="G67" s="16">
        <v>59918.01999999999</v>
      </c>
      <c r="H67" s="18">
        <v>0.6293382987476146</v>
      </c>
    </row>
    <row r="68" spans="1:8" x14ac:dyDescent="0.3">
      <c r="A68" s="8"/>
      <c r="B68" s="8" t="s">
        <v>99</v>
      </c>
      <c r="C68" s="9" t="s">
        <v>100</v>
      </c>
      <c r="D68" s="15">
        <v>5123.78</v>
      </c>
      <c r="E68" s="16">
        <v>642.15</v>
      </c>
      <c r="F68" s="15">
        <v>0</v>
      </c>
      <c r="G68" s="16">
        <v>4481.63</v>
      </c>
      <c r="H68" s="18">
        <v>0.12532739500915335</v>
      </c>
    </row>
    <row r="69" spans="1:8" x14ac:dyDescent="0.3">
      <c r="A69" s="8"/>
      <c r="B69" s="8" t="s">
        <v>163</v>
      </c>
      <c r="C69" s="9" t="s">
        <v>164</v>
      </c>
      <c r="D69" s="15">
        <v>9040.58</v>
      </c>
      <c r="E69" s="16">
        <v>1066.43</v>
      </c>
      <c r="F69" s="15">
        <v>0</v>
      </c>
      <c r="G69" s="16">
        <v>7974.15</v>
      </c>
      <c r="H69" s="18">
        <v>0.11796035210130329</v>
      </c>
    </row>
    <row r="70" spans="1:8" x14ac:dyDescent="0.3">
      <c r="A70" s="8"/>
      <c r="B70" s="8" t="s">
        <v>224</v>
      </c>
      <c r="C70" s="9" t="s">
        <v>225</v>
      </c>
      <c r="D70" s="15">
        <v>31559</v>
      </c>
      <c r="E70" s="16">
        <v>0</v>
      </c>
      <c r="F70" s="15">
        <v>0</v>
      </c>
      <c r="G70" s="16">
        <v>31559</v>
      </c>
      <c r="H70" s="18">
        <v>0</v>
      </c>
    </row>
    <row r="71" spans="1:8" x14ac:dyDescent="0.3">
      <c r="A71" s="8"/>
      <c r="B71" s="8" t="s">
        <v>101</v>
      </c>
      <c r="C71" s="9" t="s">
        <v>102</v>
      </c>
      <c r="D71" s="15">
        <v>13126.86</v>
      </c>
      <c r="E71" s="16">
        <v>889.92</v>
      </c>
      <c r="F71" s="15">
        <v>274.81</v>
      </c>
      <c r="G71" s="16">
        <v>11962.13</v>
      </c>
      <c r="H71" s="18">
        <v>8.8728759200600971E-2</v>
      </c>
    </row>
    <row r="72" spans="1:8" x14ac:dyDescent="0.3">
      <c r="A72" s="8"/>
      <c r="B72" s="8" t="s">
        <v>103</v>
      </c>
      <c r="C72" s="9" t="s">
        <v>104</v>
      </c>
      <c r="D72" s="15">
        <v>4987.66</v>
      </c>
      <c r="E72" s="16">
        <v>2061.88</v>
      </c>
      <c r="F72" s="15">
        <v>888.75</v>
      </c>
      <c r="G72" s="16">
        <v>2037.0299999999997</v>
      </c>
      <c r="H72" s="18">
        <v>0.59158603433273327</v>
      </c>
    </row>
    <row r="73" spans="1:8" x14ac:dyDescent="0.3">
      <c r="A73" s="8"/>
      <c r="B73" s="8" t="s">
        <v>105</v>
      </c>
      <c r="C73" s="9" t="s">
        <v>180</v>
      </c>
      <c r="D73" s="15">
        <v>789563.70000000007</v>
      </c>
      <c r="E73" s="16">
        <v>564922.94000000006</v>
      </c>
      <c r="F73" s="15">
        <v>120237.94999999998</v>
      </c>
      <c r="G73" s="16">
        <v>104402.81</v>
      </c>
      <c r="H73" s="18">
        <v>0.86777151735825753</v>
      </c>
    </row>
    <row r="74" spans="1:8" x14ac:dyDescent="0.3">
      <c r="A74" s="8"/>
      <c r="B74" s="8" t="s">
        <v>165</v>
      </c>
      <c r="C74" s="9" t="s">
        <v>166</v>
      </c>
      <c r="D74" s="15">
        <v>1057</v>
      </c>
      <c r="E74" s="16">
        <v>0</v>
      </c>
      <c r="F74" s="15">
        <v>0</v>
      </c>
      <c r="G74" s="16">
        <v>1057</v>
      </c>
      <c r="H74" s="18">
        <v>0</v>
      </c>
    </row>
    <row r="75" spans="1:8" x14ac:dyDescent="0.3">
      <c r="A75" s="8"/>
      <c r="B75" s="8" t="s">
        <v>167</v>
      </c>
      <c r="C75" s="9" t="s">
        <v>168</v>
      </c>
      <c r="D75" s="15">
        <v>3497</v>
      </c>
      <c r="E75" s="16">
        <v>3414.71</v>
      </c>
      <c r="F75" s="15">
        <v>0</v>
      </c>
      <c r="G75" s="16">
        <v>82.29</v>
      </c>
      <c r="H75" s="18">
        <v>0.97646840148698888</v>
      </c>
    </row>
    <row r="76" spans="1:8" x14ac:dyDescent="0.3">
      <c r="A76" s="8"/>
      <c r="B76" s="8" t="s">
        <v>174</v>
      </c>
      <c r="C76" s="9" t="s">
        <v>175</v>
      </c>
      <c r="D76" s="15">
        <v>53059.360000000001</v>
      </c>
      <c r="E76" s="16">
        <v>5557.14</v>
      </c>
      <c r="F76" s="15">
        <v>0</v>
      </c>
      <c r="G76" s="16">
        <v>47502.220000000008</v>
      </c>
      <c r="H76" s="18">
        <v>0.10473439559014641</v>
      </c>
    </row>
    <row r="77" spans="1:8" x14ac:dyDescent="0.3">
      <c r="A77" s="8"/>
      <c r="B77" s="8" t="s">
        <v>169</v>
      </c>
      <c r="C77" s="9" t="s">
        <v>181</v>
      </c>
      <c r="D77" s="15">
        <v>138446.86999999997</v>
      </c>
      <c r="E77" s="16">
        <v>95157.039999999979</v>
      </c>
      <c r="F77" s="15">
        <v>0</v>
      </c>
      <c r="G77" s="16">
        <v>43289.83</v>
      </c>
      <c r="H77" s="18">
        <v>0.68731810260499193</v>
      </c>
    </row>
    <row r="78" spans="1:8" x14ac:dyDescent="0.3">
      <c r="A78" s="8"/>
      <c r="B78" s="8" t="s">
        <v>170</v>
      </c>
      <c r="C78" s="9" t="s">
        <v>171</v>
      </c>
      <c r="D78" s="15">
        <v>76712.610000000015</v>
      </c>
      <c r="E78" s="16">
        <v>36415.740000000005</v>
      </c>
      <c r="F78" s="15">
        <v>0</v>
      </c>
      <c r="G78" s="16">
        <v>40296.870000000003</v>
      </c>
      <c r="H78" s="18">
        <v>0.474703441846132</v>
      </c>
    </row>
    <row r="79" spans="1:8" x14ac:dyDescent="0.3">
      <c r="A79" s="8"/>
      <c r="B79" s="8" t="s">
        <v>182</v>
      </c>
      <c r="C79" s="9" t="s">
        <v>183</v>
      </c>
      <c r="D79" s="15">
        <v>5780185.0800000001</v>
      </c>
      <c r="E79" s="16">
        <v>1951304.9799999997</v>
      </c>
      <c r="F79" s="15">
        <v>3396.1</v>
      </c>
      <c r="G79" s="16">
        <v>3825484.0000000005</v>
      </c>
      <c r="H79" s="18">
        <v>0.33817274930580588</v>
      </c>
    </row>
    <row r="80" spans="1:8" x14ac:dyDescent="0.3">
      <c r="A80" s="8"/>
      <c r="B80" s="8" t="s">
        <v>200</v>
      </c>
      <c r="C80" s="9" t="s">
        <v>231</v>
      </c>
      <c r="D80" s="15">
        <v>37645</v>
      </c>
      <c r="E80" s="16">
        <v>37645</v>
      </c>
      <c r="F80" s="15">
        <v>6902</v>
      </c>
      <c r="G80" s="16">
        <v>-6902</v>
      </c>
      <c r="H80" s="18">
        <v>1.183344401646965</v>
      </c>
    </row>
    <row r="81" spans="1:8" x14ac:dyDescent="0.3">
      <c r="A81" s="8"/>
      <c r="B81" s="8" t="s">
        <v>202</v>
      </c>
      <c r="C81" s="9" t="s">
        <v>232</v>
      </c>
      <c r="D81" s="15">
        <v>41325</v>
      </c>
      <c r="E81" s="16">
        <v>0</v>
      </c>
      <c r="F81" s="15">
        <v>0</v>
      </c>
      <c r="G81" s="16">
        <v>41325</v>
      </c>
      <c r="H81" s="18">
        <v>0</v>
      </c>
    </row>
    <row r="82" spans="1:8" x14ac:dyDescent="0.3">
      <c r="A82" s="8"/>
      <c r="B82" s="8" t="s">
        <v>203</v>
      </c>
      <c r="C82" s="9" t="s">
        <v>233</v>
      </c>
      <c r="D82" s="15">
        <v>150827</v>
      </c>
      <c r="E82" s="16">
        <v>0</v>
      </c>
      <c r="F82" s="15">
        <v>0</v>
      </c>
      <c r="G82" s="16">
        <v>150827</v>
      </c>
      <c r="H82" s="18">
        <v>0</v>
      </c>
    </row>
    <row r="83" spans="1:8" x14ac:dyDescent="0.3">
      <c r="A83" s="8"/>
      <c r="B83" s="8" t="s">
        <v>204</v>
      </c>
      <c r="C83" s="9" t="s">
        <v>234</v>
      </c>
      <c r="D83" s="15">
        <v>100293</v>
      </c>
      <c r="E83" s="16">
        <v>0</v>
      </c>
      <c r="F83" s="15">
        <v>0</v>
      </c>
      <c r="G83" s="16">
        <v>100293</v>
      </c>
      <c r="H83" s="18">
        <v>0</v>
      </c>
    </row>
    <row r="84" spans="1:8" x14ac:dyDescent="0.3">
      <c r="A84" s="8"/>
      <c r="B84" s="8" t="s">
        <v>205</v>
      </c>
      <c r="C84" s="9" t="s">
        <v>206</v>
      </c>
      <c r="D84" s="15">
        <v>34641</v>
      </c>
      <c r="E84" s="16">
        <v>0</v>
      </c>
      <c r="F84" s="15">
        <v>0</v>
      </c>
      <c r="G84" s="16">
        <v>34641</v>
      </c>
      <c r="H84" s="18">
        <v>0</v>
      </c>
    </row>
    <row r="85" spans="1:8" x14ac:dyDescent="0.3">
      <c r="A85" s="8"/>
      <c r="B85" s="8" t="s">
        <v>207</v>
      </c>
      <c r="C85" s="9" t="s">
        <v>208</v>
      </c>
      <c r="D85" s="15">
        <v>13044219</v>
      </c>
      <c r="E85" s="16">
        <v>2265326.5200000014</v>
      </c>
      <c r="F85" s="15">
        <v>159880</v>
      </c>
      <c r="G85" s="16">
        <v>10619012.479999999</v>
      </c>
      <c r="H85" s="18">
        <v>0.18592194135961693</v>
      </c>
    </row>
    <row r="86" spans="1:8" x14ac:dyDescent="0.3">
      <c r="A86" s="8"/>
      <c r="B86" s="8" t="s">
        <v>209</v>
      </c>
      <c r="C86" s="9" t="s">
        <v>235</v>
      </c>
      <c r="D86" s="15">
        <v>90000.000000000015</v>
      </c>
      <c r="E86" s="16">
        <v>0</v>
      </c>
      <c r="F86" s="15">
        <v>0</v>
      </c>
      <c r="G86" s="16">
        <v>90000.000000000015</v>
      </c>
      <c r="H86" s="18">
        <v>0</v>
      </c>
    </row>
    <row r="87" spans="1:8" x14ac:dyDescent="0.3">
      <c r="A87" s="8"/>
      <c r="B87" s="8" t="s">
        <v>226</v>
      </c>
      <c r="C87" s="9" t="s">
        <v>236</v>
      </c>
      <c r="D87" s="15">
        <v>115540</v>
      </c>
      <c r="E87" s="16">
        <v>0</v>
      </c>
      <c r="F87" s="15">
        <v>0</v>
      </c>
      <c r="G87" s="16">
        <v>115540</v>
      </c>
      <c r="H87" s="18">
        <v>0</v>
      </c>
    </row>
    <row r="88" spans="1:8" x14ac:dyDescent="0.3">
      <c r="A88" s="8"/>
      <c r="B88" s="8" t="s">
        <v>227</v>
      </c>
      <c r="C88" s="9" t="s">
        <v>237</v>
      </c>
      <c r="D88" s="15">
        <v>60208</v>
      </c>
      <c r="E88" s="16">
        <v>0</v>
      </c>
      <c r="F88" s="15">
        <v>0</v>
      </c>
      <c r="G88" s="16">
        <v>60208</v>
      </c>
      <c r="H88" s="18">
        <v>0</v>
      </c>
    </row>
    <row r="89" spans="1:8" x14ac:dyDescent="0.3">
      <c r="A89" s="8"/>
      <c r="B89" s="8" t="s">
        <v>228</v>
      </c>
      <c r="C89" s="9" t="s">
        <v>238</v>
      </c>
      <c r="D89" s="15">
        <v>18815</v>
      </c>
      <c r="E89" s="16">
        <v>0</v>
      </c>
      <c r="F89" s="15">
        <v>0</v>
      </c>
      <c r="G89" s="16">
        <v>18815</v>
      </c>
      <c r="H89" s="18">
        <v>0</v>
      </c>
    </row>
    <row r="90" spans="1:8" x14ac:dyDescent="0.3">
      <c r="A90" s="8"/>
      <c r="B90" s="8" t="s">
        <v>210</v>
      </c>
      <c r="C90" s="9" t="s">
        <v>211</v>
      </c>
      <c r="D90" s="15">
        <v>372642.00000000012</v>
      </c>
      <c r="E90" s="16">
        <v>445259.98999999987</v>
      </c>
      <c r="F90" s="15">
        <v>0</v>
      </c>
      <c r="G90" s="16">
        <v>-72617.990000000093</v>
      </c>
      <c r="H90" s="18">
        <v>1.1948733368756073</v>
      </c>
    </row>
    <row r="91" spans="1:8" x14ac:dyDescent="0.3">
      <c r="A91" s="10" t="s">
        <v>106</v>
      </c>
      <c r="B91" s="11"/>
      <c r="C91" s="11"/>
      <c r="D91" s="17">
        <v>25092716.100000001</v>
      </c>
      <c r="E91" s="17">
        <v>8235263.6800000006</v>
      </c>
      <c r="F91" s="17">
        <v>366722.20999999996</v>
      </c>
      <c r="G91" s="17">
        <v>16490730.209999999</v>
      </c>
      <c r="H91" s="13">
        <v>0.34280808246182692</v>
      </c>
    </row>
    <row r="92" spans="1:8" hidden="1" x14ac:dyDescent="0.3">
      <c r="A92" s="8" t="s">
        <v>107</v>
      </c>
      <c r="B92" s="8" t="s">
        <v>5</v>
      </c>
      <c r="C92" s="9" t="s">
        <v>6</v>
      </c>
      <c r="D92" s="15">
        <v>153200</v>
      </c>
      <c r="E92" s="16">
        <v>0</v>
      </c>
      <c r="F92" s="15">
        <v>0</v>
      </c>
      <c r="G92" s="16">
        <v>153200</v>
      </c>
      <c r="H92" s="18">
        <v>0</v>
      </c>
    </row>
    <row r="93" spans="1:8" x14ac:dyDescent="0.3">
      <c r="A93" s="8"/>
      <c r="B93" s="8" t="s">
        <v>108</v>
      </c>
      <c r="C93" s="9" t="s">
        <v>109</v>
      </c>
      <c r="D93" s="15">
        <v>592537</v>
      </c>
      <c r="E93" s="16">
        <v>592537</v>
      </c>
      <c r="F93" s="15">
        <v>1117395</v>
      </c>
      <c r="G93" s="16">
        <v>-1117395</v>
      </c>
      <c r="H93" s="18">
        <v>2.8857809723274666</v>
      </c>
    </row>
    <row r="94" spans="1:8" ht="13.8" hidden="1" customHeight="1" x14ac:dyDescent="0.3">
      <c r="A94" s="10" t="s">
        <v>110</v>
      </c>
      <c r="B94" s="11"/>
      <c r="C94" s="11"/>
      <c r="D94" s="17">
        <v>745737</v>
      </c>
      <c r="E94" s="17">
        <v>592537</v>
      </c>
      <c r="F94" s="17">
        <v>1117395</v>
      </c>
      <c r="G94" s="17">
        <v>-964195</v>
      </c>
      <c r="H94" s="13">
        <v>2.292942418037458</v>
      </c>
    </row>
    <row r="95" spans="1:8" hidden="1" x14ac:dyDescent="0.3">
      <c r="A95" s="8" t="s">
        <v>111</v>
      </c>
      <c r="B95" s="8" t="s">
        <v>15</v>
      </c>
      <c r="C95" s="9" t="s">
        <v>16</v>
      </c>
      <c r="D95" s="15">
        <v>0</v>
      </c>
      <c r="E95" s="16">
        <v>553.91999999999996</v>
      </c>
      <c r="F95" s="15">
        <v>0</v>
      </c>
      <c r="G95" s="16">
        <v>-553.91999999999996</v>
      </c>
      <c r="H95" s="18" t="e">
        <v>#VALUE!</v>
      </c>
    </row>
    <row r="96" spans="1:8" x14ac:dyDescent="0.3">
      <c r="A96" s="8"/>
      <c r="B96" s="8" t="s">
        <v>112</v>
      </c>
      <c r="C96" s="9" t="s">
        <v>113</v>
      </c>
      <c r="D96" s="15">
        <v>3750000</v>
      </c>
      <c r="E96" s="16">
        <v>2801342.2100000009</v>
      </c>
      <c r="F96" s="15">
        <v>124377.74000000002</v>
      </c>
      <c r="G96" s="16">
        <v>824280.05000000016</v>
      </c>
      <c r="H96" s="18">
        <v>0.78019198666666667</v>
      </c>
    </row>
    <row r="97" spans="1:8" hidden="1" x14ac:dyDescent="0.3">
      <c r="A97" s="10" t="s">
        <v>114</v>
      </c>
      <c r="B97" s="11"/>
      <c r="C97" s="11"/>
      <c r="D97" s="17">
        <v>3750000</v>
      </c>
      <c r="E97" s="17">
        <v>2801896.1300000008</v>
      </c>
      <c r="F97" s="17">
        <v>124377.74000000002</v>
      </c>
      <c r="G97" s="17">
        <v>823726.13000000012</v>
      </c>
      <c r="H97" s="13">
        <v>0.78033969866666664</v>
      </c>
    </row>
    <row r="98" spans="1:8" hidden="1" x14ac:dyDescent="0.3">
      <c r="A98" s="8" t="s">
        <v>184</v>
      </c>
      <c r="B98" s="8" t="s">
        <v>185</v>
      </c>
      <c r="C98" s="9" t="s">
        <v>186</v>
      </c>
      <c r="D98" s="15">
        <v>0</v>
      </c>
      <c r="E98" s="16">
        <v>150236.2899999998</v>
      </c>
      <c r="F98" s="15">
        <v>674</v>
      </c>
      <c r="G98" s="16">
        <v>-150910.2899999998</v>
      </c>
      <c r="H98" s="18" t="e">
        <v>#VALUE!</v>
      </c>
    </row>
    <row r="99" spans="1:8" hidden="1" x14ac:dyDescent="0.3">
      <c r="A99" s="10" t="s">
        <v>187</v>
      </c>
      <c r="B99" s="11"/>
      <c r="C99" s="11"/>
      <c r="D99" s="17">
        <v>0</v>
      </c>
      <c r="E99" s="17">
        <v>150236.2899999998</v>
      </c>
      <c r="F99" s="17">
        <v>674</v>
      </c>
      <c r="G99" s="17">
        <v>-150910.2899999998</v>
      </c>
      <c r="H99" s="13" t="e">
        <v>#VALUE!</v>
      </c>
    </row>
    <row r="100" spans="1:8" hidden="1" x14ac:dyDescent="0.3">
      <c r="A100" s="8" t="s">
        <v>115</v>
      </c>
      <c r="B100" s="8" t="s">
        <v>116</v>
      </c>
      <c r="C100" s="9" t="s">
        <v>117</v>
      </c>
      <c r="D100" s="15">
        <v>0</v>
      </c>
      <c r="E100" s="16">
        <v>143729.80000000002</v>
      </c>
      <c r="F100" s="15">
        <v>0</v>
      </c>
      <c r="G100" s="16">
        <v>-143729.80000000002</v>
      </c>
      <c r="H100" s="18" t="e">
        <v>#VALUE!</v>
      </c>
    </row>
    <row r="101" spans="1:8" hidden="1" x14ac:dyDescent="0.3">
      <c r="A101" s="8"/>
      <c r="B101" s="8" t="s">
        <v>118</v>
      </c>
      <c r="C101" s="9" t="s">
        <v>119</v>
      </c>
      <c r="D101" s="15">
        <v>0</v>
      </c>
      <c r="E101" s="16">
        <v>208830.89</v>
      </c>
      <c r="F101" s="15">
        <v>19204.5</v>
      </c>
      <c r="G101" s="16">
        <v>-228035.39</v>
      </c>
      <c r="H101" s="18" t="e">
        <v>#VALUE!</v>
      </c>
    </row>
    <row r="102" spans="1:8" hidden="1" x14ac:dyDescent="0.3">
      <c r="A102" s="8"/>
      <c r="B102" s="8" t="s">
        <v>212</v>
      </c>
      <c r="C102" s="9" t="s">
        <v>213</v>
      </c>
      <c r="D102" s="15">
        <v>30000</v>
      </c>
      <c r="E102" s="16">
        <v>2877.4900000000002</v>
      </c>
      <c r="F102" s="15">
        <v>0</v>
      </c>
      <c r="G102" s="16">
        <v>27122.510000000002</v>
      </c>
      <c r="H102" s="18">
        <v>9.591633333333327E-2</v>
      </c>
    </row>
    <row r="103" spans="1:8" hidden="1" x14ac:dyDescent="0.3">
      <c r="A103" s="8"/>
      <c r="B103" s="8" t="s">
        <v>120</v>
      </c>
      <c r="C103" s="9" t="s">
        <v>121</v>
      </c>
      <c r="D103" s="15">
        <v>3790.87</v>
      </c>
      <c r="E103" s="16">
        <v>173.26</v>
      </c>
      <c r="F103" s="15">
        <v>234.84</v>
      </c>
      <c r="G103" s="16">
        <v>3382.77</v>
      </c>
      <c r="H103" s="18">
        <v>0.10765338827234905</v>
      </c>
    </row>
    <row r="104" spans="1:8" hidden="1" x14ac:dyDescent="0.3">
      <c r="A104" s="8"/>
      <c r="B104" s="8" t="s">
        <v>214</v>
      </c>
      <c r="C104" s="9" t="s">
        <v>215</v>
      </c>
      <c r="D104" s="15">
        <v>599545</v>
      </c>
      <c r="E104" s="16">
        <v>70035.53</v>
      </c>
      <c r="F104" s="15">
        <v>314.07</v>
      </c>
      <c r="G104" s="16">
        <v>529195.39999999991</v>
      </c>
      <c r="H104" s="18">
        <v>0.11733831488879087</v>
      </c>
    </row>
    <row r="105" spans="1:8" hidden="1" x14ac:dyDescent="0.3">
      <c r="A105" s="8"/>
      <c r="B105" s="8" t="s">
        <v>122</v>
      </c>
      <c r="C105" s="9" t="s">
        <v>123</v>
      </c>
      <c r="D105" s="15">
        <v>106282.32</v>
      </c>
      <c r="E105" s="16">
        <v>63754.429999999993</v>
      </c>
      <c r="F105" s="15">
        <v>942.77</v>
      </c>
      <c r="G105" s="16">
        <v>41585.12000000001</v>
      </c>
      <c r="H105" s="18">
        <v>0.60872965512984656</v>
      </c>
    </row>
    <row r="106" spans="1:8" hidden="1" x14ac:dyDescent="0.3">
      <c r="A106" s="8"/>
      <c r="B106" s="8" t="s">
        <v>124</v>
      </c>
      <c r="C106" s="9" t="s">
        <v>125</v>
      </c>
      <c r="D106" s="15">
        <v>1117155</v>
      </c>
      <c r="E106" s="16">
        <v>899940.17999999993</v>
      </c>
      <c r="F106" s="15">
        <v>114167.5</v>
      </c>
      <c r="G106" s="16">
        <v>103047.32000000005</v>
      </c>
      <c r="H106" s="18">
        <v>0.90775915607055413</v>
      </c>
    </row>
    <row r="107" spans="1:8" hidden="1" x14ac:dyDescent="0.3">
      <c r="A107" s="8"/>
      <c r="B107" s="8" t="s">
        <v>126</v>
      </c>
      <c r="C107" s="9" t="s">
        <v>127</v>
      </c>
      <c r="D107" s="15">
        <v>46986</v>
      </c>
      <c r="E107" s="16">
        <v>14634.09</v>
      </c>
      <c r="F107" s="15">
        <v>0</v>
      </c>
      <c r="G107" s="16">
        <v>32351.910000000003</v>
      </c>
      <c r="H107" s="18">
        <v>0.3114563912654833</v>
      </c>
    </row>
    <row r="108" spans="1:8" hidden="1" x14ac:dyDescent="0.3">
      <c r="A108" s="8"/>
      <c r="B108" s="8" t="s">
        <v>128</v>
      </c>
      <c r="C108" s="9" t="s">
        <v>129</v>
      </c>
      <c r="D108" s="15">
        <v>53595.680000000008</v>
      </c>
      <c r="E108" s="16">
        <v>67773.87999999999</v>
      </c>
      <c r="F108" s="15">
        <v>442.9</v>
      </c>
      <c r="G108" s="16">
        <v>-14621.100000000002</v>
      </c>
      <c r="H108" s="18">
        <v>1.2728037035820798</v>
      </c>
    </row>
    <row r="109" spans="1:8" hidden="1" x14ac:dyDescent="0.3">
      <c r="A109" s="8"/>
      <c r="B109" s="8" t="s">
        <v>130</v>
      </c>
      <c r="C109" s="9" t="s">
        <v>131</v>
      </c>
      <c r="D109" s="15">
        <v>29190.07</v>
      </c>
      <c r="E109" s="16">
        <v>8784.7100000000009</v>
      </c>
      <c r="F109" s="15">
        <v>180.53000000000003</v>
      </c>
      <c r="G109" s="16">
        <v>20224.829999999998</v>
      </c>
      <c r="H109" s="18">
        <v>0.30713321345238298</v>
      </c>
    </row>
    <row r="110" spans="1:8" hidden="1" x14ac:dyDescent="0.3">
      <c r="A110" s="8"/>
      <c r="B110" s="8" t="s">
        <v>132</v>
      </c>
      <c r="C110" s="9" t="s">
        <v>133</v>
      </c>
      <c r="D110" s="15">
        <v>328447.93</v>
      </c>
      <c r="E110" s="16">
        <v>176565.08</v>
      </c>
      <c r="F110" s="15">
        <v>4621.3100000000004</v>
      </c>
      <c r="G110" s="16">
        <v>147261.54</v>
      </c>
      <c r="H110" s="18">
        <v>0.55164418299119733</v>
      </c>
    </row>
    <row r="111" spans="1:8" hidden="1" x14ac:dyDescent="0.3">
      <c r="A111" s="8"/>
      <c r="B111" s="8" t="s">
        <v>134</v>
      </c>
      <c r="C111" s="9" t="s">
        <v>135</v>
      </c>
      <c r="D111" s="15">
        <v>140000</v>
      </c>
      <c r="E111" s="16">
        <v>95402.98000000001</v>
      </c>
      <c r="F111" s="15">
        <v>554.06999999999994</v>
      </c>
      <c r="G111" s="16">
        <v>44042.950000000026</v>
      </c>
      <c r="H111" s="18">
        <v>0.68540749999999984</v>
      </c>
    </row>
    <row r="112" spans="1:8" hidden="1" x14ac:dyDescent="0.3">
      <c r="A112" s="8"/>
      <c r="B112" s="8" t="s">
        <v>136</v>
      </c>
      <c r="C112" s="9" t="s">
        <v>137</v>
      </c>
      <c r="D112" s="15">
        <v>17093.469999999998</v>
      </c>
      <c r="E112" s="16">
        <v>1501.94</v>
      </c>
      <c r="F112" s="15">
        <v>1180.19</v>
      </c>
      <c r="G112" s="16">
        <v>14411.339999999998</v>
      </c>
      <c r="H112" s="18">
        <v>0.15690962689260868</v>
      </c>
    </row>
    <row r="113" spans="1:8" hidden="1" x14ac:dyDescent="0.3">
      <c r="A113" s="8"/>
      <c r="B113" s="8" t="s">
        <v>138</v>
      </c>
      <c r="C113" s="9" t="s">
        <v>139</v>
      </c>
      <c r="D113" s="15">
        <v>39415.9</v>
      </c>
      <c r="E113" s="16">
        <v>24126.569999999996</v>
      </c>
      <c r="F113" s="15">
        <v>0</v>
      </c>
      <c r="G113" s="16">
        <v>15289.33</v>
      </c>
      <c r="H113" s="18">
        <v>0.61210247641180338</v>
      </c>
    </row>
    <row r="114" spans="1:8" hidden="1" x14ac:dyDescent="0.3">
      <c r="A114" s="8"/>
      <c r="B114" s="8" t="s">
        <v>140</v>
      </c>
      <c r="C114" s="9" t="s">
        <v>141</v>
      </c>
      <c r="D114" s="15">
        <v>15145.400000000001</v>
      </c>
      <c r="E114" s="16">
        <v>4185.7700000000004</v>
      </c>
      <c r="F114" s="15">
        <v>2028.71</v>
      </c>
      <c r="G114" s="16">
        <v>8930.92</v>
      </c>
      <c r="H114" s="18">
        <v>0.41032128567089687</v>
      </c>
    </row>
    <row r="115" spans="1:8" hidden="1" x14ac:dyDescent="0.3">
      <c r="A115" s="8"/>
      <c r="B115" s="8" t="s">
        <v>142</v>
      </c>
      <c r="C115" s="9" t="s">
        <v>143</v>
      </c>
      <c r="D115" s="15">
        <v>14169.099999999999</v>
      </c>
      <c r="E115" s="16">
        <v>18478.629999999997</v>
      </c>
      <c r="F115" s="15">
        <v>0</v>
      </c>
      <c r="G115" s="16">
        <v>-4309.53</v>
      </c>
      <c r="H115" s="18">
        <v>1.3041498754331609</v>
      </c>
    </row>
    <row r="116" spans="1:8" hidden="1" x14ac:dyDescent="0.3">
      <c r="A116" s="8"/>
      <c r="B116" s="8" t="s">
        <v>216</v>
      </c>
      <c r="C116" s="9" t="s">
        <v>217</v>
      </c>
      <c r="D116" s="15">
        <v>80000.000000000015</v>
      </c>
      <c r="E116" s="16">
        <v>6396.7499999999991</v>
      </c>
      <c r="F116" s="15">
        <v>0</v>
      </c>
      <c r="G116" s="16">
        <v>73603.250000000015</v>
      </c>
      <c r="H116" s="18">
        <v>7.9959374999999944E-2</v>
      </c>
    </row>
    <row r="117" spans="1:8" hidden="1" x14ac:dyDescent="0.3">
      <c r="A117" s="8"/>
      <c r="B117" s="8" t="s">
        <v>144</v>
      </c>
      <c r="C117" s="9" t="s">
        <v>145</v>
      </c>
      <c r="D117" s="15">
        <v>32924.769999999997</v>
      </c>
      <c r="E117" s="16">
        <v>0</v>
      </c>
      <c r="F117" s="15">
        <v>0</v>
      </c>
      <c r="G117" s="16">
        <v>32924.769999999997</v>
      </c>
      <c r="H117" s="18">
        <v>0</v>
      </c>
    </row>
    <row r="118" spans="1:8" hidden="1" x14ac:dyDescent="0.3">
      <c r="A118" s="8"/>
      <c r="B118" s="8" t="s">
        <v>146</v>
      </c>
      <c r="C118" s="9" t="s">
        <v>147</v>
      </c>
      <c r="D118" s="15">
        <v>8098.35</v>
      </c>
      <c r="E118" s="16">
        <v>907.46</v>
      </c>
      <c r="F118" s="15">
        <v>0</v>
      </c>
      <c r="G118" s="16">
        <v>7190.8899999999994</v>
      </c>
      <c r="H118" s="18">
        <v>0.11205492476862577</v>
      </c>
    </row>
    <row r="119" spans="1:8" hidden="1" x14ac:dyDescent="0.3">
      <c r="A119" s="8"/>
      <c r="B119" s="8" t="s">
        <v>148</v>
      </c>
      <c r="C119" s="9" t="s">
        <v>149</v>
      </c>
      <c r="D119" s="15">
        <v>0</v>
      </c>
      <c r="E119" s="16">
        <v>-30074.32</v>
      </c>
      <c r="F119" s="15">
        <v>867.84</v>
      </c>
      <c r="G119" s="16">
        <v>29206.480000000003</v>
      </c>
      <c r="H119" s="18" t="e">
        <v>#VALUE!</v>
      </c>
    </row>
    <row r="120" spans="1:8" hidden="1" x14ac:dyDescent="0.3">
      <c r="A120" s="8"/>
      <c r="B120" s="8" t="s">
        <v>172</v>
      </c>
      <c r="C120" s="9" t="s">
        <v>173</v>
      </c>
      <c r="D120" s="15">
        <v>0</v>
      </c>
      <c r="E120" s="16">
        <v>1673.4</v>
      </c>
      <c r="F120" s="15">
        <v>0</v>
      </c>
      <c r="G120" s="16">
        <v>-1673.4</v>
      </c>
      <c r="H120" s="18" t="e">
        <v>#VALUE!</v>
      </c>
    </row>
    <row r="121" spans="1:8" x14ac:dyDescent="0.3">
      <c r="A121" s="8"/>
      <c r="B121" s="8" t="s">
        <v>150</v>
      </c>
      <c r="C121" s="9" t="s">
        <v>151</v>
      </c>
      <c r="D121" s="15">
        <v>17000</v>
      </c>
      <c r="E121" s="16">
        <v>4168.2300000000005</v>
      </c>
      <c r="F121" s="15">
        <v>994.8</v>
      </c>
      <c r="G121" s="16">
        <v>11836.970000000001</v>
      </c>
      <c r="H121" s="18">
        <v>0.30370764705882347</v>
      </c>
    </row>
    <row r="122" spans="1:8" x14ac:dyDescent="0.3">
      <c r="A122" s="8"/>
      <c r="B122" s="8" t="s">
        <v>71</v>
      </c>
      <c r="C122" s="9" t="s">
        <v>72</v>
      </c>
      <c r="D122" s="15">
        <v>318000</v>
      </c>
      <c r="E122" s="16">
        <v>503340.57000000012</v>
      </c>
      <c r="F122" s="15">
        <v>190.28</v>
      </c>
      <c r="G122" s="16">
        <v>-185530.85000000009</v>
      </c>
      <c r="H122" s="18">
        <v>1.5834303459119501</v>
      </c>
    </row>
    <row r="123" spans="1:8" x14ac:dyDescent="0.3">
      <c r="A123" s="8"/>
      <c r="B123" s="8" t="s">
        <v>152</v>
      </c>
      <c r="C123" s="9" t="s">
        <v>153</v>
      </c>
      <c r="D123" s="15">
        <v>2303.48</v>
      </c>
      <c r="E123" s="16">
        <v>1730.2699999999998</v>
      </c>
      <c r="F123" s="15">
        <v>0</v>
      </c>
      <c r="G123" s="16">
        <v>573.20999999999992</v>
      </c>
      <c r="H123" s="18">
        <v>0.7511547745150815</v>
      </c>
    </row>
    <row r="124" spans="1:8" x14ac:dyDescent="0.3">
      <c r="A124" s="10" t="s">
        <v>154</v>
      </c>
      <c r="B124" s="11"/>
      <c r="C124" s="11"/>
      <c r="D124" s="17">
        <v>2999143.3400000003</v>
      </c>
      <c r="E124" s="17">
        <v>2288937.59</v>
      </c>
      <c r="F124" s="17">
        <v>145924.30999999997</v>
      </c>
      <c r="G124" s="17">
        <v>564281.43999999983</v>
      </c>
      <c r="H124" s="13">
        <v>0.81185246050960691</v>
      </c>
    </row>
    <row r="125" spans="1:8" x14ac:dyDescent="0.3">
      <c r="A125" s="19" t="s">
        <v>229</v>
      </c>
      <c r="B125" s="20"/>
      <c r="C125" s="21"/>
      <c r="D125" s="22">
        <v>87722267.429999992</v>
      </c>
      <c r="E125" s="23">
        <v>56612858.470000006</v>
      </c>
      <c r="F125" s="22">
        <v>2100512.4699999997</v>
      </c>
      <c r="G125" s="23">
        <v>29008896.490000006</v>
      </c>
      <c r="H125" s="24">
        <v>0.66930977344893283</v>
      </c>
    </row>
  </sheetData>
  <mergeCells count="2">
    <mergeCell ref="A1:G1"/>
    <mergeCell ref="A2:G2"/>
  </mergeCells>
  <pageMargins left="0.25" right="0.25" top="0.5" bottom="0.5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sqref="A1:G2"/>
    </sheetView>
  </sheetViews>
  <sheetFormatPr defaultRowHeight="14.4" x14ac:dyDescent="0.3"/>
  <cols>
    <col min="1" max="1" width="6.6640625" customWidth="1"/>
    <col min="2" max="2" width="5.33203125" customWidth="1"/>
    <col min="3" max="3" width="36.5546875" bestFit="1" customWidth="1"/>
    <col min="4" max="5" width="14.44140625" bestFit="1" customWidth="1"/>
    <col min="6" max="6" width="13.44140625" bestFit="1" customWidth="1"/>
    <col min="7" max="7" width="15.44140625" bestFit="1" customWidth="1"/>
  </cols>
  <sheetData>
    <row r="1" spans="1:8" s="14" customFormat="1" ht="18" x14ac:dyDescent="0.35">
      <c r="A1" s="3" t="s">
        <v>159</v>
      </c>
      <c r="B1" s="3"/>
      <c r="C1" s="3"/>
      <c r="D1" s="3"/>
      <c r="E1" s="3"/>
      <c r="F1" s="3"/>
      <c r="G1" s="3"/>
    </row>
    <row r="2" spans="1:8" s="14" customFormat="1" ht="18" x14ac:dyDescent="0.35">
      <c r="A2" s="1" t="s">
        <v>188</v>
      </c>
      <c r="B2" s="1"/>
      <c r="C2" s="1"/>
      <c r="D2" s="1"/>
      <c r="E2" s="1"/>
      <c r="F2" s="1"/>
      <c r="G2" s="1"/>
    </row>
    <row r="3" spans="1:8" ht="40.200000000000003" x14ac:dyDescent="0.3">
      <c r="A3" s="4" t="s">
        <v>0</v>
      </c>
      <c r="B3" s="5" t="s">
        <v>160</v>
      </c>
      <c r="C3" s="6" t="s">
        <v>1</v>
      </c>
      <c r="D3" s="7" t="s">
        <v>2</v>
      </c>
      <c r="E3" s="7" t="s">
        <v>3</v>
      </c>
      <c r="F3" s="7" t="s">
        <v>155</v>
      </c>
      <c r="G3" s="7" t="s">
        <v>189</v>
      </c>
      <c r="H3" s="12" t="s">
        <v>156</v>
      </c>
    </row>
    <row r="4" spans="1:8" x14ac:dyDescent="0.3">
      <c r="A4" s="8" t="s">
        <v>4</v>
      </c>
      <c r="B4" s="8" t="s">
        <v>5</v>
      </c>
      <c r="C4" s="9" t="s">
        <v>6</v>
      </c>
      <c r="D4" s="15">
        <v>19454480</v>
      </c>
      <c r="E4" s="16">
        <v>13510248.740000008</v>
      </c>
      <c r="F4" s="15">
        <v>0</v>
      </c>
      <c r="G4" s="16">
        <v>5944231.2599999979</v>
      </c>
      <c r="H4" s="18">
        <v>0.69445437451939096</v>
      </c>
    </row>
    <row r="5" spans="1:8" x14ac:dyDescent="0.3">
      <c r="A5" s="8"/>
      <c r="B5" s="8" t="s">
        <v>7</v>
      </c>
      <c r="C5" s="9" t="s">
        <v>8</v>
      </c>
      <c r="D5" s="15">
        <v>833798</v>
      </c>
      <c r="E5" s="16">
        <v>622915.67999999993</v>
      </c>
      <c r="F5" s="15">
        <v>0</v>
      </c>
      <c r="G5" s="16">
        <v>210882.31999999998</v>
      </c>
      <c r="H5" s="18">
        <v>0.74708224294133596</v>
      </c>
    </row>
    <row r="6" spans="1:8" x14ac:dyDescent="0.3">
      <c r="A6" s="8"/>
      <c r="B6" s="8" t="s">
        <v>9</v>
      </c>
      <c r="C6" s="9" t="s">
        <v>10</v>
      </c>
      <c r="D6" s="15">
        <v>1664988</v>
      </c>
      <c r="E6" s="16">
        <v>1742759.8499999987</v>
      </c>
      <c r="F6" s="15">
        <v>0</v>
      </c>
      <c r="G6" s="16">
        <v>-77771.849999999715</v>
      </c>
      <c r="H6" s="18">
        <v>1.046710156469596</v>
      </c>
    </row>
    <row r="7" spans="1:8" x14ac:dyDescent="0.3">
      <c r="A7" s="8"/>
      <c r="B7" s="8" t="s">
        <v>190</v>
      </c>
      <c r="C7" s="9" t="s">
        <v>191</v>
      </c>
      <c r="D7" s="15">
        <v>993053</v>
      </c>
      <c r="E7" s="16">
        <v>0</v>
      </c>
      <c r="F7" s="15">
        <v>0</v>
      </c>
      <c r="G7" s="16">
        <v>993053</v>
      </c>
      <c r="H7" s="18">
        <v>0</v>
      </c>
    </row>
    <row r="8" spans="1:8" x14ac:dyDescent="0.3">
      <c r="A8" s="8"/>
      <c r="B8" s="8" t="s">
        <v>11</v>
      </c>
      <c r="C8" s="9" t="s">
        <v>12</v>
      </c>
      <c r="D8" s="15">
        <v>2194028</v>
      </c>
      <c r="E8" s="16">
        <v>1462801.530000001</v>
      </c>
      <c r="F8" s="15">
        <v>0</v>
      </c>
      <c r="G8" s="16">
        <v>731226.4700000002</v>
      </c>
      <c r="H8" s="18">
        <v>0.66671962709682819</v>
      </c>
    </row>
    <row r="9" spans="1:8" x14ac:dyDescent="0.3">
      <c r="A9" s="8"/>
      <c r="B9" s="8" t="s">
        <v>192</v>
      </c>
      <c r="C9" s="9" t="s">
        <v>193</v>
      </c>
      <c r="D9" s="15">
        <v>189173</v>
      </c>
      <c r="E9" s="16">
        <v>0</v>
      </c>
      <c r="F9" s="15">
        <v>0</v>
      </c>
      <c r="G9" s="16">
        <v>189173</v>
      </c>
      <c r="H9" s="18">
        <v>0</v>
      </c>
    </row>
    <row r="10" spans="1:8" x14ac:dyDescent="0.3">
      <c r="A10" s="8"/>
      <c r="B10" s="8" t="s">
        <v>13</v>
      </c>
      <c r="C10" s="9" t="s">
        <v>14</v>
      </c>
      <c r="D10" s="15">
        <v>2040607</v>
      </c>
      <c r="E10" s="16">
        <v>1565865.4200000006</v>
      </c>
      <c r="F10" s="15">
        <v>0</v>
      </c>
      <c r="G10" s="16">
        <v>474741.58000000071</v>
      </c>
      <c r="H10" s="18">
        <v>0.76735276317291823</v>
      </c>
    </row>
    <row r="11" spans="1:8" x14ac:dyDescent="0.3">
      <c r="A11" s="8"/>
      <c r="B11" s="8" t="s">
        <v>15</v>
      </c>
      <c r="C11" s="9" t="s">
        <v>16</v>
      </c>
      <c r="D11" s="15">
        <v>0</v>
      </c>
      <c r="E11" s="16">
        <v>273971.60000000009</v>
      </c>
      <c r="F11" s="15">
        <v>0</v>
      </c>
      <c r="G11" s="16">
        <v>-273971.60000000009</v>
      </c>
      <c r="H11" s="18"/>
    </row>
    <row r="12" spans="1:8" x14ac:dyDescent="0.3">
      <c r="A12" s="8"/>
      <c r="B12" s="8" t="s">
        <v>17</v>
      </c>
      <c r="C12" s="9" t="s">
        <v>18</v>
      </c>
      <c r="D12" s="15">
        <v>108820</v>
      </c>
      <c r="E12" s="16">
        <v>64035.69999999999</v>
      </c>
      <c r="F12" s="15">
        <v>0</v>
      </c>
      <c r="G12" s="16">
        <v>44784.30000000001</v>
      </c>
      <c r="H12" s="18">
        <v>0.58845524719720632</v>
      </c>
    </row>
    <row r="13" spans="1:8" x14ac:dyDescent="0.3">
      <c r="A13" s="8"/>
      <c r="B13" s="8" t="s">
        <v>19</v>
      </c>
      <c r="C13" s="9" t="s">
        <v>20</v>
      </c>
      <c r="D13" s="15">
        <v>2196593</v>
      </c>
      <c r="E13" s="16">
        <v>1415242.9100000001</v>
      </c>
      <c r="F13" s="15">
        <v>0</v>
      </c>
      <c r="G13" s="16">
        <v>781350.08999999973</v>
      </c>
      <c r="H13" s="18">
        <v>0.64429000274516046</v>
      </c>
    </row>
    <row r="14" spans="1:8" x14ac:dyDescent="0.3">
      <c r="A14" s="8"/>
      <c r="B14" s="8" t="s">
        <v>21</v>
      </c>
      <c r="C14" s="9" t="s">
        <v>22</v>
      </c>
      <c r="D14" s="15">
        <v>230368</v>
      </c>
      <c r="E14" s="16">
        <v>97396.76</v>
      </c>
      <c r="F14" s="15">
        <v>25055.559999999998</v>
      </c>
      <c r="G14" s="16">
        <v>107915.68000000001</v>
      </c>
      <c r="H14" s="18">
        <v>0.53155090984858999</v>
      </c>
    </row>
    <row r="15" spans="1:8" x14ac:dyDescent="0.3">
      <c r="A15" s="8"/>
      <c r="B15" s="8" t="s">
        <v>23</v>
      </c>
      <c r="C15" s="9" t="s">
        <v>24</v>
      </c>
      <c r="D15" s="15">
        <v>67865</v>
      </c>
      <c r="E15" s="16">
        <v>6129.27</v>
      </c>
      <c r="F15" s="15">
        <v>0</v>
      </c>
      <c r="G15" s="16">
        <v>61735.73</v>
      </c>
      <c r="H15" s="18">
        <v>9.0315626611655486E-2</v>
      </c>
    </row>
    <row r="16" spans="1:8" x14ac:dyDescent="0.3">
      <c r="A16" s="8"/>
      <c r="B16" s="8" t="s">
        <v>176</v>
      </c>
      <c r="C16" s="9" t="s">
        <v>177</v>
      </c>
      <c r="D16" s="15">
        <v>130220.99</v>
      </c>
      <c r="E16" s="16">
        <v>130220.99</v>
      </c>
      <c r="F16" s="15">
        <v>0</v>
      </c>
      <c r="G16" s="16">
        <v>0</v>
      </c>
      <c r="H16" s="18">
        <v>1</v>
      </c>
    </row>
    <row r="17" spans="1:8" x14ac:dyDescent="0.3">
      <c r="A17" s="8"/>
      <c r="B17" s="8" t="s">
        <v>25</v>
      </c>
      <c r="C17" s="9" t="s">
        <v>26</v>
      </c>
      <c r="D17" s="15">
        <v>0</v>
      </c>
      <c r="E17" s="16">
        <v>300297.01</v>
      </c>
      <c r="F17" s="15">
        <v>0</v>
      </c>
      <c r="G17" s="16">
        <v>-300297.01</v>
      </c>
      <c r="H17" s="18"/>
    </row>
    <row r="18" spans="1:8" x14ac:dyDescent="0.3">
      <c r="A18" s="8"/>
      <c r="B18" s="8" t="s">
        <v>27</v>
      </c>
      <c r="C18" s="9" t="s">
        <v>28</v>
      </c>
      <c r="D18" s="15">
        <v>429487</v>
      </c>
      <c r="E18" s="16">
        <v>283296.90999999997</v>
      </c>
      <c r="F18" s="15">
        <v>0</v>
      </c>
      <c r="G18" s="16">
        <v>146190.09000000005</v>
      </c>
      <c r="H18" s="18">
        <v>0.65961696163096883</v>
      </c>
    </row>
    <row r="19" spans="1:8" x14ac:dyDescent="0.3">
      <c r="A19" s="8"/>
      <c r="B19" s="8" t="s">
        <v>29</v>
      </c>
      <c r="C19" s="9" t="s">
        <v>30</v>
      </c>
      <c r="D19" s="15">
        <v>1594091</v>
      </c>
      <c r="E19" s="16">
        <v>1059050.49</v>
      </c>
      <c r="F19" s="15">
        <v>0</v>
      </c>
      <c r="G19" s="16">
        <v>535040.51</v>
      </c>
      <c r="H19" s="18">
        <v>0.66436012122269061</v>
      </c>
    </row>
    <row r="20" spans="1:8" x14ac:dyDescent="0.3">
      <c r="A20" s="8"/>
      <c r="B20" s="8" t="s">
        <v>31</v>
      </c>
      <c r="C20" s="9" t="s">
        <v>32</v>
      </c>
      <c r="D20" s="15">
        <v>87000</v>
      </c>
      <c r="E20" s="16">
        <v>54894.869999999995</v>
      </c>
      <c r="F20" s="15">
        <v>0</v>
      </c>
      <c r="G20" s="16">
        <v>32105.130000000008</v>
      </c>
      <c r="H20" s="18">
        <v>0.63097551724137924</v>
      </c>
    </row>
    <row r="21" spans="1:8" x14ac:dyDescent="0.3">
      <c r="A21" s="8"/>
      <c r="B21" s="8" t="s">
        <v>33</v>
      </c>
      <c r="C21" s="9" t="s">
        <v>34</v>
      </c>
      <c r="D21" s="15">
        <v>2103600</v>
      </c>
      <c r="E21" s="16">
        <v>2321680.2200000007</v>
      </c>
      <c r="F21" s="15">
        <v>0</v>
      </c>
      <c r="G21" s="16">
        <v>-218080.21999999942</v>
      </c>
      <c r="H21" s="18">
        <v>1.1036700038030041</v>
      </c>
    </row>
    <row r="22" spans="1:8" x14ac:dyDescent="0.3">
      <c r="A22" s="8"/>
      <c r="B22" s="8" t="s">
        <v>35</v>
      </c>
      <c r="C22" s="9" t="s">
        <v>36</v>
      </c>
      <c r="D22" s="15">
        <v>4003227</v>
      </c>
      <c r="E22" s="16">
        <v>2396683.0699999984</v>
      </c>
      <c r="F22" s="15">
        <v>154.56</v>
      </c>
      <c r="G22" s="16">
        <v>1606389.369999998</v>
      </c>
      <c r="H22" s="18">
        <v>0.59872638498891062</v>
      </c>
    </row>
    <row r="23" spans="1:8" x14ac:dyDescent="0.3">
      <c r="A23" s="8"/>
      <c r="B23" s="8" t="s">
        <v>37</v>
      </c>
      <c r="C23" s="9" t="s">
        <v>38</v>
      </c>
      <c r="D23" s="15">
        <v>327563</v>
      </c>
      <c r="E23" s="16">
        <v>233985.98999999996</v>
      </c>
      <c r="F23" s="15">
        <v>610.5</v>
      </c>
      <c r="G23" s="16">
        <v>92966.510000000024</v>
      </c>
      <c r="H23" s="18">
        <v>0.71618738990667441</v>
      </c>
    </row>
    <row r="24" spans="1:8" x14ac:dyDescent="0.3">
      <c r="A24" s="8"/>
      <c r="B24" s="8" t="s">
        <v>39</v>
      </c>
      <c r="C24" s="9" t="s">
        <v>40</v>
      </c>
      <c r="D24" s="15">
        <v>296637</v>
      </c>
      <c r="E24" s="16">
        <v>34843.370000000003</v>
      </c>
      <c r="F24" s="15">
        <v>0</v>
      </c>
      <c r="G24" s="16">
        <v>261793.63</v>
      </c>
      <c r="H24" s="18">
        <v>0.1174613079285457</v>
      </c>
    </row>
    <row r="25" spans="1:8" x14ac:dyDescent="0.3">
      <c r="A25" s="8"/>
      <c r="B25" s="8" t="s">
        <v>41</v>
      </c>
      <c r="C25" s="9" t="s">
        <v>42</v>
      </c>
      <c r="D25" s="15">
        <v>255440</v>
      </c>
      <c r="E25" s="16">
        <v>162585.93999999994</v>
      </c>
      <c r="F25" s="15">
        <v>0</v>
      </c>
      <c r="G25" s="16">
        <v>92854.059999999983</v>
      </c>
      <c r="H25" s="18">
        <v>0.63649365800187918</v>
      </c>
    </row>
    <row r="26" spans="1:8" x14ac:dyDescent="0.3">
      <c r="A26" s="8"/>
      <c r="B26" s="8" t="s">
        <v>43</v>
      </c>
      <c r="C26" s="9" t="s">
        <v>44</v>
      </c>
      <c r="D26" s="15">
        <v>239475</v>
      </c>
      <c r="E26" s="16">
        <v>162167.69</v>
      </c>
      <c r="F26" s="15">
        <v>0</v>
      </c>
      <c r="G26" s="16">
        <v>77307.31</v>
      </c>
      <c r="H26" s="18">
        <v>0.67718003967011176</v>
      </c>
    </row>
    <row r="27" spans="1:8" x14ac:dyDescent="0.3">
      <c r="A27" s="8"/>
      <c r="B27" s="8" t="s">
        <v>157</v>
      </c>
      <c r="C27" s="9" t="s">
        <v>194</v>
      </c>
      <c r="D27" s="15">
        <v>0</v>
      </c>
      <c r="E27" s="16">
        <v>132286.01999999999</v>
      </c>
      <c r="F27" s="15">
        <v>0</v>
      </c>
      <c r="G27" s="16">
        <v>-132286.01999999999</v>
      </c>
      <c r="H27" s="18"/>
    </row>
    <row r="28" spans="1:8" x14ac:dyDescent="0.3">
      <c r="A28" s="8"/>
      <c r="B28" s="8" t="s">
        <v>158</v>
      </c>
      <c r="C28" s="9" t="s">
        <v>195</v>
      </c>
      <c r="D28" s="15">
        <v>30277.000000000011</v>
      </c>
      <c r="E28" s="16">
        <v>32160.44000000001</v>
      </c>
      <c r="F28" s="15">
        <v>0</v>
      </c>
      <c r="G28" s="16">
        <v>-1883.44</v>
      </c>
      <c r="H28" s="18">
        <v>1.0622069557750107</v>
      </c>
    </row>
    <row r="29" spans="1:8" x14ac:dyDescent="0.3">
      <c r="A29" s="8"/>
      <c r="B29" s="8" t="s">
        <v>45</v>
      </c>
      <c r="C29" s="9" t="s">
        <v>46</v>
      </c>
      <c r="D29" s="15">
        <v>332691</v>
      </c>
      <c r="E29" s="16">
        <v>201005.11999999988</v>
      </c>
      <c r="F29" s="15">
        <v>0</v>
      </c>
      <c r="G29" s="16">
        <v>131685.88000000012</v>
      </c>
      <c r="H29" s="18">
        <v>0.60417961411640198</v>
      </c>
    </row>
    <row r="30" spans="1:8" x14ac:dyDescent="0.3">
      <c r="A30" s="8"/>
      <c r="B30" s="8" t="s">
        <v>47</v>
      </c>
      <c r="C30" s="9" t="s">
        <v>48</v>
      </c>
      <c r="D30" s="15">
        <v>400000</v>
      </c>
      <c r="E30" s="16">
        <v>182477.43999999994</v>
      </c>
      <c r="F30" s="15">
        <v>50259.58</v>
      </c>
      <c r="G30" s="16">
        <v>167262.98000000001</v>
      </c>
      <c r="H30" s="18">
        <v>0.58184254999999996</v>
      </c>
    </row>
    <row r="31" spans="1:8" x14ac:dyDescent="0.3">
      <c r="A31" s="8"/>
      <c r="B31" s="8" t="s">
        <v>49</v>
      </c>
      <c r="C31" s="9" t="s">
        <v>50</v>
      </c>
      <c r="D31" s="15">
        <v>1478385</v>
      </c>
      <c r="E31" s="16">
        <v>879674.30999999982</v>
      </c>
      <c r="F31" s="15">
        <v>27040.83</v>
      </c>
      <c r="G31" s="16">
        <v>571669.86000000022</v>
      </c>
      <c r="H31" s="18">
        <v>0.61331462372791923</v>
      </c>
    </row>
    <row r="32" spans="1:8" x14ac:dyDescent="0.3">
      <c r="A32" s="8"/>
      <c r="B32" s="8" t="s">
        <v>51</v>
      </c>
      <c r="C32" s="9" t="s">
        <v>52</v>
      </c>
      <c r="D32" s="15">
        <v>177921</v>
      </c>
      <c r="E32" s="16">
        <v>89017.26999999999</v>
      </c>
      <c r="F32" s="15">
        <v>15189.97</v>
      </c>
      <c r="G32" s="16">
        <v>73713.759999999995</v>
      </c>
      <c r="H32" s="18">
        <v>0.58569387537165374</v>
      </c>
    </row>
    <row r="33" spans="1:8" x14ac:dyDescent="0.3">
      <c r="A33" s="8"/>
      <c r="B33" s="8" t="s">
        <v>53</v>
      </c>
      <c r="C33" s="9" t="s">
        <v>54</v>
      </c>
      <c r="D33" s="15">
        <v>90774</v>
      </c>
      <c r="E33" s="16">
        <v>50857.270000000011</v>
      </c>
      <c r="F33" s="15">
        <v>0</v>
      </c>
      <c r="G33" s="16">
        <v>39916.729999999996</v>
      </c>
      <c r="H33" s="18">
        <v>0.56026252010487587</v>
      </c>
    </row>
    <row r="34" spans="1:8" x14ac:dyDescent="0.3">
      <c r="A34" s="8"/>
      <c r="B34" s="8" t="s">
        <v>196</v>
      </c>
      <c r="C34" s="9" t="s">
        <v>197</v>
      </c>
      <c r="D34" s="15">
        <v>52500</v>
      </c>
      <c r="E34" s="16">
        <v>31466.91</v>
      </c>
      <c r="F34" s="15">
        <v>4713.66</v>
      </c>
      <c r="G34" s="16">
        <v>16319.430000000002</v>
      </c>
      <c r="H34" s="18">
        <v>0.68915371428571426</v>
      </c>
    </row>
    <row r="35" spans="1:8" x14ac:dyDescent="0.3">
      <c r="A35" s="8"/>
      <c r="B35" s="8" t="s">
        <v>55</v>
      </c>
      <c r="C35" s="9" t="s">
        <v>56</v>
      </c>
      <c r="D35" s="15">
        <v>1184216</v>
      </c>
      <c r="E35" s="16">
        <v>440408.9</v>
      </c>
      <c r="F35" s="15">
        <v>0</v>
      </c>
      <c r="G35" s="16">
        <v>743807.10000000009</v>
      </c>
      <c r="H35" s="18">
        <v>0.37189912988846618</v>
      </c>
    </row>
    <row r="36" spans="1:8" x14ac:dyDescent="0.3">
      <c r="A36" s="8"/>
      <c r="B36" s="8" t="s">
        <v>57</v>
      </c>
      <c r="C36" s="9" t="s">
        <v>58</v>
      </c>
      <c r="D36" s="15">
        <v>67428</v>
      </c>
      <c r="E36" s="16">
        <v>41133.869999999995</v>
      </c>
      <c r="F36" s="15">
        <v>24673.190000000002</v>
      </c>
      <c r="G36" s="16">
        <v>1620.9399999999987</v>
      </c>
      <c r="H36" s="18">
        <v>0.97596043186806669</v>
      </c>
    </row>
    <row r="37" spans="1:8" x14ac:dyDescent="0.3">
      <c r="A37" s="8"/>
      <c r="B37" s="8" t="s">
        <v>59</v>
      </c>
      <c r="C37" s="9" t="s">
        <v>60</v>
      </c>
      <c r="D37" s="15">
        <v>90168</v>
      </c>
      <c r="E37" s="16">
        <v>60320.280000000013</v>
      </c>
      <c r="F37" s="15">
        <v>0</v>
      </c>
      <c r="G37" s="16">
        <v>29847.72</v>
      </c>
      <c r="H37" s="18">
        <v>0.66897657705616176</v>
      </c>
    </row>
    <row r="38" spans="1:8" x14ac:dyDescent="0.3">
      <c r="A38" s="8"/>
      <c r="B38" s="8" t="s">
        <v>61</v>
      </c>
      <c r="C38" s="9" t="s">
        <v>62</v>
      </c>
      <c r="D38" s="15">
        <v>165513</v>
      </c>
      <c r="E38" s="16">
        <v>0</v>
      </c>
      <c r="F38" s="15">
        <v>0</v>
      </c>
      <c r="G38" s="16">
        <v>165513</v>
      </c>
      <c r="H38" s="18">
        <v>0</v>
      </c>
    </row>
    <row r="39" spans="1:8" x14ac:dyDescent="0.3">
      <c r="A39" s="8"/>
      <c r="B39" s="8" t="s">
        <v>161</v>
      </c>
      <c r="C39" s="9" t="s">
        <v>162</v>
      </c>
      <c r="D39" s="15">
        <v>22143</v>
      </c>
      <c r="E39" s="16">
        <v>21910.76</v>
      </c>
      <c r="F39" s="15">
        <v>0</v>
      </c>
      <c r="G39" s="16">
        <v>232.24000000000007</v>
      </c>
      <c r="H39" s="18">
        <v>0.98951180960122842</v>
      </c>
    </row>
    <row r="40" spans="1:8" x14ac:dyDescent="0.3">
      <c r="A40" s="8"/>
      <c r="B40" s="8" t="s">
        <v>63</v>
      </c>
      <c r="C40" s="9" t="s">
        <v>64</v>
      </c>
      <c r="D40" s="15">
        <v>188599</v>
      </c>
      <c r="E40" s="16">
        <v>188599</v>
      </c>
      <c r="F40" s="15">
        <v>0</v>
      </c>
      <c r="G40" s="16">
        <v>0</v>
      </c>
      <c r="H40" s="18">
        <v>1</v>
      </c>
    </row>
    <row r="41" spans="1:8" x14ac:dyDescent="0.3">
      <c r="A41" s="8"/>
      <c r="B41" s="8" t="s">
        <v>198</v>
      </c>
      <c r="C41" s="9" t="s">
        <v>199</v>
      </c>
      <c r="D41" s="15">
        <v>0</v>
      </c>
      <c r="E41" s="16">
        <v>1401590.2699999996</v>
      </c>
      <c r="F41" s="15">
        <v>0</v>
      </c>
      <c r="G41" s="16">
        <v>-1401590.2699999996</v>
      </c>
      <c r="H41" s="18"/>
    </row>
    <row r="42" spans="1:8" x14ac:dyDescent="0.3">
      <c r="A42" s="10" t="s">
        <v>65</v>
      </c>
      <c r="B42" s="11"/>
      <c r="C42" s="11"/>
      <c r="D42" s="17">
        <v>43721128.989999995</v>
      </c>
      <c r="E42" s="17">
        <v>31653981.870000016</v>
      </c>
      <c r="F42" s="17">
        <v>147697.85</v>
      </c>
      <c r="G42" s="17">
        <v>11919449.270000001</v>
      </c>
      <c r="H42" s="13">
        <v>0.72737553797555743</v>
      </c>
    </row>
    <row r="43" spans="1:8" hidden="1" x14ac:dyDescent="0.3">
      <c r="A43" s="8" t="s">
        <v>66</v>
      </c>
      <c r="B43" s="8" t="s">
        <v>7</v>
      </c>
      <c r="C43" s="9" t="s">
        <v>8</v>
      </c>
      <c r="D43" s="15">
        <f>9626200-53200</f>
        <v>9573000</v>
      </c>
      <c r="E43" s="16">
        <v>3412.7400000000002</v>
      </c>
      <c r="F43" s="15">
        <v>0</v>
      </c>
      <c r="G43" s="16"/>
      <c r="H43" s="18"/>
    </row>
    <row r="44" spans="1:8" hidden="1" x14ac:dyDescent="0.3">
      <c r="A44" s="8"/>
      <c r="B44" s="8" t="s">
        <v>33</v>
      </c>
      <c r="C44" s="9" t="s">
        <v>34</v>
      </c>
      <c r="D44" s="15">
        <v>0</v>
      </c>
      <c r="E44" s="16">
        <v>9772</v>
      </c>
      <c r="F44" s="15">
        <v>0</v>
      </c>
      <c r="G44" s="16">
        <v>-9772</v>
      </c>
      <c r="H44" s="18"/>
    </row>
    <row r="45" spans="1:8" hidden="1" x14ac:dyDescent="0.3">
      <c r="A45" s="8"/>
      <c r="B45" s="8" t="s">
        <v>67</v>
      </c>
      <c r="C45" s="9" t="s">
        <v>68</v>
      </c>
      <c r="D45" s="15">
        <v>0</v>
      </c>
      <c r="E45" s="16">
        <v>54033.36</v>
      </c>
      <c r="F45" s="15">
        <v>0</v>
      </c>
      <c r="G45" s="16">
        <v>-54033.36</v>
      </c>
      <c r="H45" s="18"/>
    </row>
    <row r="46" spans="1:8" hidden="1" x14ac:dyDescent="0.3">
      <c r="A46" s="8"/>
      <c r="B46" s="8" t="s">
        <v>49</v>
      </c>
      <c r="C46" s="9" t="s">
        <v>50</v>
      </c>
      <c r="D46" s="15">
        <v>153648.19</v>
      </c>
      <c r="E46" s="16">
        <v>141774.76999999999</v>
      </c>
      <c r="F46" s="15">
        <v>3697.9500000000003</v>
      </c>
      <c r="G46" s="16">
        <v>8175.4699999999975</v>
      </c>
      <c r="H46" s="18"/>
    </row>
    <row r="47" spans="1:8" hidden="1" x14ac:dyDescent="0.3">
      <c r="A47" s="8"/>
      <c r="B47" s="8" t="s">
        <v>55</v>
      </c>
      <c r="C47" s="9" t="s">
        <v>56</v>
      </c>
      <c r="D47" s="15">
        <v>0</v>
      </c>
      <c r="E47" s="16">
        <v>521.96</v>
      </c>
      <c r="F47" s="15">
        <v>0</v>
      </c>
      <c r="G47" s="16">
        <v>-521.96</v>
      </c>
      <c r="H47" s="18"/>
    </row>
    <row r="48" spans="1:8" hidden="1" x14ac:dyDescent="0.3">
      <c r="A48" s="8"/>
      <c r="B48" s="8" t="s">
        <v>69</v>
      </c>
      <c r="C48" s="9" t="s">
        <v>70</v>
      </c>
      <c r="D48" s="15">
        <v>46351.81</v>
      </c>
      <c r="E48" s="16">
        <v>-10170.329999999998</v>
      </c>
      <c r="F48" s="15">
        <v>0</v>
      </c>
      <c r="G48" s="16">
        <v>56522.14</v>
      </c>
      <c r="H48" s="18"/>
    </row>
    <row r="49" spans="1:8" hidden="1" x14ac:dyDescent="0.3">
      <c r="A49" s="8"/>
      <c r="B49" s="8" t="s">
        <v>71</v>
      </c>
      <c r="C49" s="9" t="s">
        <v>72</v>
      </c>
      <c r="D49" s="15">
        <v>262500</v>
      </c>
      <c r="E49" s="16">
        <v>3315640.4999999963</v>
      </c>
      <c r="F49" s="15">
        <v>161662.75999999998</v>
      </c>
      <c r="G49" s="16">
        <v>-3214803.2599999984</v>
      </c>
      <c r="H49" s="18"/>
    </row>
    <row r="50" spans="1:8" hidden="1" x14ac:dyDescent="0.3">
      <c r="A50" s="8"/>
      <c r="B50" s="8" t="s">
        <v>73</v>
      </c>
      <c r="C50" s="9" t="s">
        <v>74</v>
      </c>
      <c r="D50" s="15">
        <v>0</v>
      </c>
      <c r="E50" s="16">
        <v>1788437.7399999993</v>
      </c>
      <c r="F50" s="15">
        <v>122544.95999999999</v>
      </c>
      <c r="G50" s="16">
        <v>-1910982.6999999997</v>
      </c>
      <c r="H50" s="18"/>
    </row>
    <row r="51" spans="1:8" hidden="1" x14ac:dyDescent="0.3">
      <c r="A51" s="8"/>
      <c r="B51" s="8" t="s">
        <v>75</v>
      </c>
      <c r="C51" s="9" t="s">
        <v>76</v>
      </c>
      <c r="D51" s="15">
        <v>590207</v>
      </c>
      <c r="E51" s="16">
        <v>429984.46999999991</v>
      </c>
      <c r="F51" s="15">
        <v>37515.58</v>
      </c>
      <c r="G51" s="16">
        <v>122706.95000000001</v>
      </c>
      <c r="H51" s="18"/>
    </row>
    <row r="52" spans="1:8" x14ac:dyDescent="0.3">
      <c r="A52" s="10" t="s">
        <v>77</v>
      </c>
      <c r="B52" s="11"/>
      <c r="C52" s="11"/>
      <c r="D52" s="17">
        <f>1052707+9473000+100000</f>
        <v>10625707</v>
      </c>
      <c r="E52" s="17">
        <v>5733407.2099999953</v>
      </c>
      <c r="F52" s="17">
        <v>325421.25</v>
      </c>
      <c r="G52" s="17">
        <f>D52-E52-F52</f>
        <v>4566878.5400000047</v>
      </c>
      <c r="H52" s="13">
        <f>(E52+F52)/D52</f>
        <v>0.57020473649423942</v>
      </c>
    </row>
    <row r="53" spans="1:8" x14ac:dyDescent="0.3">
      <c r="A53" s="8" t="s">
        <v>78</v>
      </c>
      <c r="B53" s="8" t="s">
        <v>79</v>
      </c>
      <c r="C53" s="9" t="s">
        <v>80</v>
      </c>
      <c r="D53" s="15">
        <v>97330.999999999985</v>
      </c>
      <c r="E53" s="16">
        <v>71902.080000000002</v>
      </c>
      <c r="F53" s="15">
        <v>13697.210000000001</v>
      </c>
      <c r="G53" s="16">
        <v>11731.710000000003</v>
      </c>
      <c r="H53" s="18">
        <v>0.87946584335925859</v>
      </c>
    </row>
    <row r="54" spans="1:8" x14ac:dyDescent="0.3">
      <c r="A54" s="8"/>
      <c r="B54" s="8" t="s">
        <v>81</v>
      </c>
      <c r="C54" s="9" t="s">
        <v>82</v>
      </c>
      <c r="D54" s="15">
        <v>45188.12</v>
      </c>
      <c r="E54" s="16">
        <v>32580.709999999995</v>
      </c>
      <c r="F54" s="15">
        <v>0</v>
      </c>
      <c r="G54" s="16">
        <v>12607.409999999998</v>
      </c>
      <c r="H54" s="18">
        <v>0.72100167035052576</v>
      </c>
    </row>
    <row r="55" spans="1:8" x14ac:dyDescent="0.3">
      <c r="A55" s="8"/>
      <c r="B55" s="8" t="s">
        <v>83</v>
      </c>
      <c r="C55" s="9" t="s">
        <v>84</v>
      </c>
      <c r="D55" s="15">
        <v>35493</v>
      </c>
      <c r="E55" s="16">
        <v>24331.85</v>
      </c>
      <c r="F55" s="15">
        <v>0</v>
      </c>
      <c r="G55" s="16">
        <v>11161.150000000001</v>
      </c>
      <c r="H55" s="18">
        <v>0.68553940213563236</v>
      </c>
    </row>
    <row r="56" spans="1:8" x14ac:dyDescent="0.3">
      <c r="A56" s="8"/>
      <c r="B56" s="8" t="s">
        <v>85</v>
      </c>
      <c r="C56" s="9" t="s">
        <v>86</v>
      </c>
      <c r="D56" s="15">
        <v>1952293.3900000004</v>
      </c>
      <c r="E56" s="16">
        <v>1074444.6399999992</v>
      </c>
      <c r="F56" s="15">
        <v>30672.079999999998</v>
      </c>
      <c r="G56" s="16">
        <v>847176.67</v>
      </c>
      <c r="H56" s="18">
        <v>0.56606078044448027</v>
      </c>
    </row>
    <row r="57" spans="1:8" x14ac:dyDescent="0.3">
      <c r="A57" s="8"/>
      <c r="B57" s="8" t="s">
        <v>178</v>
      </c>
      <c r="C57" s="9" t="s">
        <v>179</v>
      </c>
      <c r="D57" s="15">
        <v>19358</v>
      </c>
      <c r="E57" s="16">
        <v>19358</v>
      </c>
      <c r="F57" s="15">
        <v>0</v>
      </c>
      <c r="G57" s="16">
        <v>0</v>
      </c>
      <c r="H57" s="18">
        <v>1</v>
      </c>
    </row>
    <row r="58" spans="1:8" x14ac:dyDescent="0.3">
      <c r="A58" s="8"/>
      <c r="B58" s="8" t="s">
        <v>87</v>
      </c>
      <c r="C58" s="9" t="s">
        <v>88</v>
      </c>
      <c r="D58" s="15">
        <v>1473679.0199999996</v>
      </c>
      <c r="E58" s="16">
        <v>938419.5299999998</v>
      </c>
      <c r="F58" s="15">
        <v>1074.72</v>
      </c>
      <c r="G58" s="16">
        <v>534184.76999999979</v>
      </c>
      <c r="H58" s="18">
        <v>0.63751620078027571</v>
      </c>
    </row>
    <row r="59" spans="1:8" x14ac:dyDescent="0.3">
      <c r="A59" s="8"/>
      <c r="B59" s="8" t="s">
        <v>89</v>
      </c>
      <c r="C59" s="9" t="s">
        <v>90</v>
      </c>
      <c r="D59" s="15">
        <v>2511.98</v>
      </c>
      <c r="E59" s="16">
        <v>0</v>
      </c>
      <c r="F59" s="15">
        <v>0</v>
      </c>
      <c r="G59" s="16">
        <v>2511.98</v>
      </c>
      <c r="H59" s="18">
        <v>0</v>
      </c>
    </row>
    <row r="60" spans="1:8" x14ac:dyDescent="0.3">
      <c r="A60" s="8"/>
      <c r="B60" s="8" t="s">
        <v>91</v>
      </c>
      <c r="C60" s="9" t="s">
        <v>92</v>
      </c>
      <c r="D60" s="15">
        <v>257030.52000000002</v>
      </c>
      <c r="E60" s="16">
        <v>181910.6</v>
      </c>
      <c r="F60" s="15">
        <v>0</v>
      </c>
      <c r="G60" s="16">
        <v>75119.920000000013</v>
      </c>
      <c r="H60" s="18">
        <v>0.7077392988194553</v>
      </c>
    </row>
    <row r="61" spans="1:8" x14ac:dyDescent="0.3">
      <c r="A61" s="8"/>
      <c r="B61" s="8" t="s">
        <v>93</v>
      </c>
      <c r="C61" s="9" t="s">
        <v>94</v>
      </c>
      <c r="D61" s="15">
        <v>52742.07</v>
      </c>
      <c r="E61" s="16">
        <v>34364.53</v>
      </c>
      <c r="F61" s="15">
        <v>0</v>
      </c>
      <c r="G61" s="16">
        <v>18377.539999999997</v>
      </c>
      <c r="H61" s="18">
        <v>0.65155823425208759</v>
      </c>
    </row>
    <row r="62" spans="1:8" x14ac:dyDescent="0.3">
      <c r="A62" s="8"/>
      <c r="B62" s="8" t="s">
        <v>95</v>
      </c>
      <c r="C62" s="9" t="s">
        <v>96</v>
      </c>
      <c r="D62" s="15">
        <v>0</v>
      </c>
      <c r="E62" s="16">
        <v>0</v>
      </c>
      <c r="F62" s="15">
        <v>0</v>
      </c>
      <c r="G62" s="16">
        <v>0</v>
      </c>
      <c r="H62" s="18" t="e">
        <v>#VALUE!</v>
      </c>
    </row>
    <row r="63" spans="1:8" x14ac:dyDescent="0.3">
      <c r="A63" s="8"/>
      <c r="B63" s="8" t="s">
        <v>97</v>
      </c>
      <c r="C63" s="9" t="s">
        <v>98</v>
      </c>
      <c r="D63" s="15">
        <v>161651.5</v>
      </c>
      <c r="E63" s="16">
        <v>86027.53</v>
      </c>
      <c r="F63" s="15">
        <v>900</v>
      </c>
      <c r="G63" s="16">
        <v>74723.97</v>
      </c>
      <c r="H63" s="18">
        <v>0.53774651023962039</v>
      </c>
    </row>
    <row r="64" spans="1:8" x14ac:dyDescent="0.3">
      <c r="A64" s="8"/>
      <c r="B64" s="8" t="s">
        <v>99</v>
      </c>
      <c r="C64" s="9" t="s">
        <v>100</v>
      </c>
      <c r="D64" s="15">
        <v>5123.78</v>
      </c>
      <c r="E64" s="16">
        <v>642.15</v>
      </c>
      <c r="F64" s="15">
        <v>0</v>
      </c>
      <c r="G64" s="16">
        <v>4481.63</v>
      </c>
      <c r="H64" s="18">
        <v>0.12532739500915335</v>
      </c>
    </row>
    <row r="65" spans="1:8" x14ac:dyDescent="0.3">
      <c r="A65" s="8"/>
      <c r="B65" s="8" t="s">
        <v>163</v>
      </c>
      <c r="C65" s="9" t="s">
        <v>164</v>
      </c>
      <c r="D65" s="15">
        <v>9040.58</v>
      </c>
      <c r="E65" s="16">
        <v>1066.43</v>
      </c>
      <c r="F65" s="15">
        <v>0</v>
      </c>
      <c r="G65" s="16">
        <v>7974.15</v>
      </c>
      <c r="H65" s="18">
        <v>0.11796035210130329</v>
      </c>
    </row>
    <row r="66" spans="1:8" x14ac:dyDescent="0.3">
      <c r="A66" s="8"/>
      <c r="B66" s="8" t="s">
        <v>101</v>
      </c>
      <c r="C66" s="9" t="s">
        <v>102</v>
      </c>
      <c r="D66" s="15">
        <v>13126.86</v>
      </c>
      <c r="E66" s="16">
        <v>889.92</v>
      </c>
      <c r="F66" s="15">
        <v>199.81</v>
      </c>
      <c r="G66" s="16">
        <v>12037.13</v>
      </c>
      <c r="H66" s="18">
        <v>8.3015283167490295E-2</v>
      </c>
    </row>
    <row r="67" spans="1:8" x14ac:dyDescent="0.3">
      <c r="A67" s="8"/>
      <c r="B67" s="8" t="s">
        <v>103</v>
      </c>
      <c r="C67" s="9" t="s">
        <v>104</v>
      </c>
      <c r="D67" s="15">
        <v>5394.1100000000006</v>
      </c>
      <c r="E67" s="16">
        <v>2061.88</v>
      </c>
      <c r="F67" s="15">
        <v>888.75</v>
      </c>
      <c r="G67" s="16">
        <v>2443.48</v>
      </c>
      <c r="H67" s="18">
        <v>0.54700960862867087</v>
      </c>
    </row>
    <row r="68" spans="1:8" x14ac:dyDescent="0.3">
      <c r="A68" s="8"/>
      <c r="B68" s="8" t="s">
        <v>105</v>
      </c>
      <c r="C68" s="9" t="s">
        <v>180</v>
      </c>
      <c r="D68" s="15">
        <v>789563.70000000007</v>
      </c>
      <c r="E68" s="16">
        <v>1073603.5699999998</v>
      </c>
      <c r="F68" s="15">
        <v>120237.94999999998</v>
      </c>
      <c r="G68" s="16">
        <v>-404277.82000000012</v>
      </c>
      <c r="H68" s="18">
        <v>1.5120268573643902</v>
      </c>
    </row>
    <row r="69" spans="1:8" x14ac:dyDescent="0.3">
      <c r="A69" s="8"/>
      <c r="B69" s="8" t="s">
        <v>165</v>
      </c>
      <c r="C69" s="9" t="s">
        <v>166</v>
      </c>
      <c r="D69" s="15">
        <v>1057</v>
      </c>
      <c r="E69" s="16">
        <v>0</v>
      </c>
      <c r="F69" s="15">
        <v>0</v>
      </c>
      <c r="G69" s="16">
        <v>1057</v>
      </c>
      <c r="H69" s="18">
        <v>0</v>
      </c>
    </row>
    <row r="70" spans="1:8" x14ac:dyDescent="0.3">
      <c r="A70" s="8"/>
      <c r="B70" s="8" t="s">
        <v>167</v>
      </c>
      <c r="C70" s="9" t="s">
        <v>168</v>
      </c>
      <c r="D70" s="15">
        <v>3497</v>
      </c>
      <c r="E70" s="16">
        <v>3414.71</v>
      </c>
      <c r="F70" s="15">
        <v>0</v>
      </c>
      <c r="G70" s="16">
        <v>82.29</v>
      </c>
      <c r="H70" s="18">
        <v>0.97646840148698888</v>
      </c>
    </row>
    <row r="71" spans="1:8" x14ac:dyDescent="0.3">
      <c r="A71" s="8"/>
      <c r="B71" s="8" t="s">
        <v>174</v>
      </c>
      <c r="C71" s="9" t="s">
        <v>175</v>
      </c>
      <c r="D71" s="15">
        <v>53059.360000000001</v>
      </c>
      <c r="E71" s="16">
        <v>4614.55</v>
      </c>
      <c r="F71" s="15">
        <v>0</v>
      </c>
      <c r="G71" s="16">
        <v>48444.810000000005</v>
      </c>
      <c r="H71" s="18">
        <v>8.6969575207842653E-2</v>
      </c>
    </row>
    <row r="72" spans="1:8" x14ac:dyDescent="0.3">
      <c r="A72" s="8"/>
      <c r="B72" s="8" t="s">
        <v>169</v>
      </c>
      <c r="C72" s="9" t="s">
        <v>181</v>
      </c>
      <c r="D72" s="15">
        <v>138446.86999999997</v>
      </c>
      <c r="E72" s="16">
        <v>82266.969999999987</v>
      </c>
      <c r="F72" s="15">
        <v>0</v>
      </c>
      <c r="G72" s="16">
        <v>56179.9</v>
      </c>
      <c r="H72" s="18">
        <v>0.594213289184508</v>
      </c>
    </row>
    <row r="73" spans="1:8" x14ac:dyDescent="0.3">
      <c r="A73" s="8"/>
      <c r="B73" s="8" t="s">
        <v>170</v>
      </c>
      <c r="C73" s="9" t="s">
        <v>171</v>
      </c>
      <c r="D73" s="15">
        <v>76712.610000000015</v>
      </c>
      <c r="E73" s="16">
        <v>34280.660000000003</v>
      </c>
      <c r="F73" s="15">
        <v>0</v>
      </c>
      <c r="G73" s="16">
        <v>42431.95</v>
      </c>
      <c r="H73" s="18">
        <v>0.44687125102378877</v>
      </c>
    </row>
    <row r="74" spans="1:8" x14ac:dyDescent="0.3">
      <c r="A74" s="8"/>
      <c r="B74" s="8" t="s">
        <v>182</v>
      </c>
      <c r="C74" s="9" t="s">
        <v>183</v>
      </c>
      <c r="D74" s="15">
        <v>5784988.0800000001</v>
      </c>
      <c r="E74" s="16">
        <v>1446104.1999999997</v>
      </c>
      <c r="F74" s="15">
        <v>505930.53</v>
      </c>
      <c r="G74" s="16">
        <v>3832953.3500000006</v>
      </c>
      <c r="H74" s="18">
        <v>0.33743107211380796</v>
      </c>
    </row>
    <row r="75" spans="1:8" x14ac:dyDescent="0.3">
      <c r="A75" s="8"/>
      <c r="B75" s="8" t="s">
        <v>200</v>
      </c>
      <c r="C75" s="9" t="s">
        <v>201</v>
      </c>
      <c r="D75" s="15">
        <v>37645</v>
      </c>
      <c r="E75" s="16">
        <v>43877</v>
      </c>
      <c r="F75" s="15">
        <v>5800</v>
      </c>
      <c r="G75" s="16">
        <v>-12032</v>
      </c>
      <c r="H75" s="18">
        <v>1.3196174790808872</v>
      </c>
    </row>
    <row r="76" spans="1:8" x14ac:dyDescent="0.3">
      <c r="A76" s="8"/>
      <c r="B76" s="8" t="s">
        <v>202</v>
      </c>
      <c r="C76" s="9" t="s">
        <v>201</v>
      </c>
      <c r="D76" s="15">
        <v>41325</v>
      </c>
      <c r="E76" s="16">
        <v>0</v>
      </c>
      <c r="F76" s="15">
        <v>0</v>
      </c>
      <c r="G76" s="16">
        <v>41325</v>
      </c>
      <c r="H76" s="18">
        <v>0</v>
      </c>
    </row>
    <row r="77" spans="1:8" x14ac:dyDescent="0.3">
      <c r="A77" s="8"/>
      <c r="B77" s="8" t="s">
        <v>203</v>
      </c>
      <c r="C77" s="9" t="s">
        <v>201</v>
      </c>
      <c r="D77" s="15">
        <v>150827</v>
      </c>
      <c r="E77" s="16">
        <v>0</v>
      </c>
      <c r="F77" s="15">
        <v>0</v>
      </c>
      <c r="G77" s="16">
        <v>150827</v>
      </c>
      <c r="H77" s="18">
        <v>0</v>
      </c>
    </row>
    <row r="78" spans="1:8" x14ac:dyDescent="0.3">
      <c r="A78" s="8"/>
      <c r="B78" s="8" t="s">
        <v>204</v>
      </c>
      <c r="C78" s="9" t="s">
        <v>201</v>
      </c>
      <c r="D78" s="15">
        <v>94749.000000000015</v>
      </c>
      <c r="E78" s="16">
        <v>0</v>
      </c>
      <c r="F78" s="15">
        <v>0</v>
      </c>
      <c r="G78" s="16">
        <v>94749.000000000015</v>
      </c>
      <c r="H78" s="18">
        <v>0</v>
      </c>
    </row>
    <row r="79" spans="1:8" x14ac:dyDescent="0.3">
      <c r="A79" s="8"/>
      <c r="B79" s="8" t="s">
        <v>205</v>
      </c>
      <c r="C79" s="9" t="s">
        <v>206</v>
      </c>
      <c r="D79" s="15">
        <v>34641</v>
      </c>
      <c r="E79" s="16">
        <v>0</v>
      </c>
      <c r="F79" s="15">
        <v>0</v>
      </c>
      <c r="G79" s="16">
        <v>34641</v>
      </c>
      <c r="H79" s="18">
        <v>0</v>
      </c>
    </row>
    <row r="80" spans="1:8" x14ac:dyDescent="0.3">
      <c r="A80" s="8"/>
      <c r="B80" s="8" t="s">
        <v>207</v>
      </c>
      <c r="C80" s="9" t="s">
        <v>208</v>
      </c>
      <c r="D80" s="15">
        <v>13008728.000000004</v>
      </c>
      <c r="E80" s="16">
        <v>2181874.6199999987</v>
      </c>
      <c r="F80" s="15">
        <v>136205</v>
      </c>
      <c r="G80" s="16">
        <v>10690648.379999997</v>
      </c>
      <c r="H80" s="18">
        <v>0.17819418009201249</v>
      </c>
    </row>
    <row r="81" spans="1:8" x14ac:dyDescent="0.3">
      <c r="A81" s="8"/>
      <c r="B81" s="8" t="s">
        <v>209</v>
      </c>
      <c r="C81" s="9" t="s">
        <v>201</v>
      </c>
      <c r="D81" s="15">
        <v>90000.000000000015</v>
      </c>
      <c r="E81" s="16">
        <v>0</v>
      </c>
      <c r="F81" s="15">
        <v>0</v>
      </c>
      <c r="G81" s="16">
        <v>90000.000000000015</v>
      </c>
      <c r="H81" s="18">
        <v>0</v>
      </c>
    </row>
    <row r="82" spans="1:8" x14ac:dyDescent="0.3">
      <c r="A82" s="8"/>
      <c r="B82" s="8" t="s">
        <v>210</v>
      </c>
      <c r="C82" s="9" t="s">
        <v>211</v>
      </c>
      <c r="D82" s="15">
        <v>372642</v>
      </c>
      <c r="E82" s="16">
        <v>445259.98999999987</v>
      </c>
      <c r="F82" s="15">
        <v>0</v>
      </c>
      <c r="G82" s="16">
        <v>-72617.990000000034</v>
      </c>
      <c r="H82" s="18">
        <v>1.1948733368756073</v>
      </c>
    </row>
    <row r="83" spans="1:8" x14ac:dyDescent="0.3">
      <c r="A83" s="10" t="s">
        <v>106</v>
      </c>
      <c r="B83" s="11"/>
      <c r="C83" s="11"/>
      <c r="D83" s="17">
        <v>24807845.550000004</v>
      </c>
      <c r="E83" s="17">
        <v>7783296.1199999973</v>
      </c>
      <c r="F83" s="17">
        <v>815606.05</v>
      </c>
      <c r="G83" s="17">
        <v>16208943.379999997</v>
      </c>
      <c r="H83" s="13">
        <v>0.34662027190829614</v>
      </c>
    </row>
    <row r="84" spans="1:8" hidden="1" x14ac:dyDescent="0.3">
      <c r="A84" s="8" t="s">
        <v>107</v>
      </c>
      <c r="B84" s="8" t="s">
        <v>108</v>
      </c>
      <c r="C84" s="9" t="s">
        <v>109</v>
      </c>
      <c r="D84" s="15">
        <v>229121</v>
      </c>
      <c r="E84" s="16">
        <v>229121</v>
      </c>
      <c r="F84" s="15">
        <v>916483</v>
      </c>
      <c r="G84" s="16">
        <v>-916483</v>
      </c>
      <c r="H84" s="18">
        <v>4.9999956354939092</v>
      </c>
    </row>
    <row r="85" spans="1:8" x14ac:dyDescent="0.3">
      <c r="A85" s="10" t="s">
        <v>110</v>
      </c>
      <c r="B85" s="11"/>
      <c r="C85" s="11"/>
      <c r="D85" s="17">
        <v>229121</v>
      </c>
      <c r="E85" s="17">
        <v>229121</v>
      </c>
      <c r="F85" s="17">
        <v>916483</v>
      </c>
      <c r="G85" s="17">
        <v>-916483</v>
      </c>
      <c r="H85" s="13">
        <v>4.9999956354939092</v>
      </c>
    </row>
    <row r="86" spans="1:8" hidden="1" x14ac:dyDescent="0.3">
      <c r="A86" s="8" t="s">
        <v>111</v>
      </c>
      <c r="B86" s="8" t="s">
        <v>15</v>
      </c>
      <c r="C86" s="9" t="s">
        <v>16</v>
      </c>
      <c r="D86" s="15">
        <v>0</v>
      </c>
      <c r="E86" s="16">
        <v>553.91999999999996</v>
      </c>
      <c r="F86" s="15">
        <v>0</v>
      </c>
      <c r="G86" s="16">
        <v>-553.91999999999996</v>
      </c>
      <c r="H86" s="18" t="e">
        <v>#VALUE!</v>
      </c>
    </row>
    <row r="87" spans="1:8" hidden="1" x14ac:dyDescent="0.3">
      <c r="A87" s="8"/>
      <c r="B87" s="8" t="s">
        <v>112</v>
      </c>
      <c r="C87" s="9" t="s">
        <v>113</v>
      </c>
      <c r="D87" s="15">
        <v>0</v>
      </c>
      <c r="E87" s="16">
        <v>2365376.850000001</v>
      </c>
      <c r="F87" s="15">
        <v>112300.17</v>
      </c>
      <c r="G87" s="16">
        <v>-2477677.0200000009</v>
      </c>
      <c r="H87" s="18" t="e">
        <v>#VALUE!</v>
      </c>
    </row>
    <row r="88" spans="1:8" x14ac:dyDescent="0.3">
      <c r="A88" s="10" t="s">
        <v>114</v>
      </c>
      <c r="B88" s="11"/>
      <c r="C88" s="11"/>
      <c r="D88" s="17">
        <v>0</v>
      </c>
      <c r="E88" s="17">
        <v>2365930.7700000009</v>
      </c>
      <c r="F88" s="17">
        <v>112300.17</v>
      </c>
      <c r="G88" s="17">
        <v>-2478230.9400000009</v>
      </c>
      <c r="H88" s="13" t="e">
        <v>#VALUE!</v>
      </c>
    </row>
    <row r="89" spans="1:8" hidden="1" x14ac:dyDescent="0.3">
      <c r="A89" s="8" t="s">
        <v>184</v>
      </c>
      <c r="B89" s="8" t="s">
        <v>185</v>
      </c>
      <c r="C89" s="9" t="s">
        <v>186</v>
      </c>
      <c r="D89" s="15">
        <v>0</v>
      </c>
      <c r="E89" s="16">
        <v>153207.22999999998</v>
      </c>
      <c r="F89" s="15">
        <v>337</v>
      </c>
      <c r="G89" s="16">
        <v>-153544.22999999998</v>
      </c>
      <c r="H89" s="18" t="e">
        <v>#VALUE!</v>
      </c>
    </row>
    <row r="90" spans="1:8" hidden="1" x14ac:dyDescent="0.3">
      <c r="A90" s="10" t="s">
        <v>187</v>
      </c>
      <c r="B90" s="11"/>
      <c r="C90" s="11"/>
      <c r="D90" s="17">
        <v>0</v>
      </c>
      <c r="E90" s="17">
        <v>153207.22999999998</v>
      </c>
      <c r="F90" s="17">
        <v>337</v>
      </c>
      <c r="G90" s="17">
        <v>-153544.22999999998</v>
      </c>
      <c r="H90" s="13" t="e">
        <v>#VALUE!</v>
      </c>
    </row>
    <row r="91" spans="1:8" ht="12.75" hidden="1" customHeight="1" x14ac:dyDescent="0.3">
      <c r="A91" s="8" t="s">
        <v>115</v>
      </c>
      <c r="B91" s="8" t="s">
        <v>116</v>
      </c>
      <c r="C91" s="9" t="s">
        <v>117</v>
      </c>
      <c r="D91" s="15">
        <v>0</v>
      </c>
      <c r="E91" s="16">
        <v>128112.56</v>
      </c>
      <c r="F91" s="15">
        <v>0</v>
      </c>
      <c r="G91" s="16">
        <v>-128112.56</v>
      </c>
      <c r="H91" s="18" t="e">
        <v>#VALUE!</v>
      </c>
    </row>
    <row r="92" spans="1:8" hidden="1" x14ac:dyDescent="0.3">
      <c r="A92" s="8"/>
      <c r="B92" s="8" t="s">
        <v>118</v>
      </c>
      <c r="C92" s="9" t="s">
        <v>119</v>
      </c>
      <c r="D92" s="15">
        <v>0</v>
      </c>
      <c r="E92" s="16">
        <v>157059.75</v>
      </c>
      <c r="F92" s="15">
        <v>12715.5</v>
      </c>
      <c r="G92" s="16">
        <v>-169775.25</v>
      </c>
      <c r="H92" s="18" t="e">
        <v>#VALUE!</v>
      </c>
    </row>
    <row r="93" spans="1:8" hidden="1" x14ac:dyDescent="0.3">
      <c r="A93" s="8"/>
      <c r="B93" s="8" t="s">
        <v>212</v>
      </c>
      <c r="C93" s="9" t="s">
        <v>213</v>
      </c>
      <c r="D93" s="15">
        <v>25000</v>
      </c>
      <c r="E93" s="16">
        <v>2480.1999999999998</v>
      </c>
      <c r="F93" s="15">
        <v>100</v>
      </c>
      <c r="G93" s="16">
        <v>22419.8</v>
      </c>
      <c r="H93" s="18">
        <v>0.10320800000000008</v>
      </c>
    </row>
    <row r="94" spans="1:8" hidden="1" x14ac:dyDescent="0.3">
      <c r="A94" s="8"/>
      <c r="B94" s="8" t="s">
        <v>120</v>
      </c>
      <c r="C94" s="9" t="s">
        <v>121</v>
      </c>
      <c r="D94" s="15">
        <v>3790.87</v>
      </c>
      <c r="E94" s="16">
        <v>173.26</v>
      </c>
      <c r="F94" s="15">
        <v>234.84</v>
      </c>
      <c r="G94" s="16">
        <v>3382.77</v>
      </c>
      <c r="H94" s="18">
        <v>0.10765338827234905</v>
      </c>
    </row>
    <row r="95" spans="1:8" hidden="1" x14ac:dyDescent="0.3">
      <c r="A95" s="8"/>
      <c r="B95" s="8" t="s">
        <v>214</v>
      </c>
      <c r="C95" s="9" t="s">
        <v>215</v>
      </c>
      <c r="D95" s="15">
        <v>599545</v>
      </c>
      <c r="E95" s="16">
        <v>41951.710000000006</v>
      </c>
      <c r="F95" s="15">
        <v>600.36</v>
      </c>
      <c r="G95" s="16">
        <v>556992.93000000005</v>
      </c>
      <c r="H95" s="18">
        <v>7.0973938570082273E-2</v>
      </c>
    </row>
    <row r="96" spans="1:8" hidden="1" x14ac:dyDescent="0.3">
      <c r="A96" s="8"/>
      <c r="B96" s="8" t="s">
        <v>122</v>
      </c>
      <c r="C96" s="9" t="s">
        <v>123</v>
      </c>
      <c r="D96" s="15">
        <v>89008.320000000007</v>
      </c>
      <c r="E96" s="16">
        <v>53588.299999999988</v>
      </c>
      <c r="F96" s="15">
        <v>389.27</v>
      </c>
      <c r="G96" s="16">
        <v>35030.750000000015</v>
      </c>
      <c r="H96" s="18">
        <v>0.60643285931023061</v>
      </c>
    </row>
    <row r="97" spans="1:8" hidden="1" x14ac:dyDescent="0.3">
      <c r="A97" s="8"/>
      <c r="B97" s="8" t="s">
        <v>124</v>
      </c>
      <c r="C97" s="9" t="s">
        <v>125</v>
      </c>
      <c r="D97" s="15">
        <v>0</v>
      </c>
      <c r="E97" s="16">
        <v>721713.64000000013</v>
      </c>
      <c r="F97" s="15">
        <v>209950</v>
      </c>
      <c r="G97" s="16">
        <v>-931663.64000000013</v>
      </c>
      <c r="H97" s="18" t="e">
        <v>#VALUE!</v>
      </c>
    </row>
    <row r="98" spans="1:8" hidden="1" x14ac:dyDescent="0.3">
      <c r="A98" s="8"/>
      <c r="B98" s="8" t="s">
        <v>126</v>
      </c>
      <c r="C98" s="9" t="s">
        <v>127</v>
      </c>
      <c r="D98" s="15">
        <v>46986</v>
      </c>
      <c r="E98" s="16">
        <v>10496.22</v>
      </c>
      <c r="F98" s="15">
        <v>162.28</v>
      </c>
      <c r="G98" s="16">
        <v>36327.5</v>
      </c>
      <c r="H98" s="18">
        <v>0.22684416634742266</v>
      </c>
    </row>
    <row r="99" spans="1:8" hidden="1" x14ac:dyDescent="0.3">
      <c r="A99" s="8"/>
      <c r="B99" s="8" t="s">
        <v>128</v>
      </c>
      <c r="C99" s="9" t="s">
        <v>129</v>
      </c>
      <c r="D99" s="15">
        <v>53595.680000000008</v>
      </c>
      <c r="E99" s="16">
        <v>60981.070000000007</v>
      </c>
      <c r="F99" s="15">
        <v>442.9</v>
      </c>
      <c r="G99" s="16">
        <v>-7828.2900000000009</v>
      </c>
      <c r="H99" s="18">
        <v>1.1460619587250316</v>
      </c>
    </row>
    <row r="100" spans="1:8" hidden="1" x14ac:dyDescent="0.3">
      <c r="A100" s="8"/>
      <c r="B100" s="8" t="s">
        <v>130</v>
      </c>
      <c r="C100" s="9" t="s">
        <v>131</v>
      </c>
      <c r="D100" s="15">
        <v>29190.07</v>
      </c>
      <c r="E100" s="16">
        <v>7825.7500000000009</v>
      </c>
      <c r="F100" s="15">
        <v>213.31</v>
      </c>
      <c r="G100" s="16">
        <v>21151.01</v>
      </c>
      <c r="H100" s="18">
        <v>0.27540393017214415</v>
      </c>
    </row>
    <row r="101" spans="1:8" hidden="1" x14ac:dyDescent="0.3">
      <c r="A101" s="8"/>
      <c r="B101" s="8" t="s">
        <v>132</v>
      </c>
      <c r="C101" s="9" t="s">
        <v>133</v>
      </c>
      <c r="D101" s="15">
        <v>328447.93</v>
      </c>
      <c r="E101" s="16">
        <v>153819.89999999997</v>
      </c>
      <c r="F101" s="15">
        <v>4584.1400000000003</v>
      </c>
      <c r="G101" s="16">
        <v>170043.89000000004</v>
      </c>
      <c r="H101" s="18">
        <v>0.48228052464815341</v>
      </c>
    </row>
    <row r="102" spans="1:8" hidden="1" x14ac:dyDescent="0.3">
      <c r="A102" s="8"/>
      <c r="B102" s="8" t="s">
        <v>134</v>
      </c>
      <c r="C102" s="9" t="s">
        <v>135</v>
      </c>
      <c r="D102" s="15">
        <v>140000</v>
      </c>
      <c r="E102" s="16">
        <v>79503.930000000022</v>
      </c>
      <c r="F102" s="15">
        <v>1481.55</v>
      </c>
      <c r="G102" s="16">
        <v>59014.520000000004</v>
      </c>
      <c r="H102" s="18">
        <v>0.5784677142857142</v>
      </c>
    </row>
    <row r="103" spans="1:8" hidden="1" x14ac:dyDescent="0.3">
      <c r="A103" s="8"/>
      <c r="B103" s="8" t="s">
        <v>136</v>
      </c>
      <c r="C103" s="9" t="s">
        <v>137</v>
      </c>
      <c r="D103" s="15">
        <v>17093.469999999998</v>
      </c>
      <c r="E103" s="16">
        <v>1430.4499999999998</v>
      </c>
      <c r="F103" s="15">
        <v>321.49</v>
      </c>
      <c r="G103" s="16">
        <v>15341.529999999999</v>
      </c>
      <c r="H103" s="18">
        <v>0.10249177024910672</v>
      </c>
    </row>
    <row r="104" spans="1:8" hidden="1" x14ac:dyDescent="0.3">
      <c r="A104" s="8"/>
      <c r="B104" s="8" t="s">
        <v>138</v>
      </c>
      <c r="C104" s="9" t="s">
        <v>139</v>
      </c>
      <c r="D104" s="15">
        <v>39415.9</v>
      </c>
      <c r="E104" s="16">
        <v>22061.359999999997</v>
      </c>
      <c r="F104" s="15">
        <v>0</v>
      </c>
      <c r="G104" s="16">
        <v>17354.539999999997</v>
      </c>
      <c r="H104" s="18">
        <v>0.55970712326751393</v>
      </c>
    </row>
    <row r="105" spans="1:8" hidden="1" x14ac:dyDescent="0.3">
      <c r="A105" s="8"/>
      <c r="B105" s="8" t="s">
        <v>140</v>
      </c>
      <c r="C105" s="9" t="s">
        <v>141</v>
      </c>
      <c r="D105" s="15">
        <v>15145.400000000001</v>
      </c>
      <c r="E105" s="16">
        <v>3603.7999999999997</v>
      </c>
      <c r="F105" s="15">
        <v>2628.16</v>
      </c>
      <c r="G105" s="16">
        <v>8913.44</v>
      </c>
      <c r="H105" s="18">
        <v>0.411475431484147</v>
      </c>
    </row>
    <row r="106" spans="1:8" hidden="1" x14ac:dyDescent="0.3">
      <c r="A106" s="8"/>
      <c r="B106" s="8" t="s">
        <v>142</v>
      </c>
      <c r="C106" s="9" t="s">
        <v>143</v>
      </c>
      <c r="D106" s="15">
        <v>14169.099999999999</v>
      </c>
      <c r="E106" s="16">
        <v>18478.629999999997</v>
      </c>
      <c r="F106" s="15">
        <v>0</v>
      </c>
      <c r="G106" s="16">
        <v>-4309.53</v>
      </c>
      <c r="H106" s="18">
        <v>1.3041498754331609</v>
      </c>
    </row>
    <row r="107" spans="1:8" hidden="1" x14ac:dyDescent="0.3">
      <c r="A107" s="8"/>
      <c r="B107" s="8" t="s">
        <v>216</v>
      </c>
      <c r="C107" s="9" t="s">
        <v>217</v>
      </c>
      <c r="D107" s="15">
        <v>80000.000000000015</v>
      </c>
      <c r="E107" s="16">
        <v>6396.7499999999991</v>
      </c>
      <c r="F107" s="15">
        <v>0</v>
      </c>
      <c r="G107" s="16">
        <v>73603.250000000015</v>
      </c>
      <c r="H107" s="18">
        <v>7.9959374999999944E-2</v>
      </c>
    </row>
    <row r="108" spans="1:8" hidden="1" x14ac:dyDescent="0.3">
      <c r="A108" s="8"/>
      <c r="B108" s="8" t="s">
        <v>144</v>
      </c>
      <c r="C108" s="9" t="s">
        <v>145</v>
      </c>
      <c r="D108" s="15">
        <v>32924.769999999997</v>
      </c>
      <c r="E108" s="16">
        <v>0</v>
      </c>
      <c r="F108" s="15">
        <v>0</v>
      </c>
      <c r="G108" s="16">
        <v>32924.769999999997</v>
      </c>
      <c r="H108" s="18">
        <v>0</v>
      </c>
    </row>
    <row r="109" spans="1:8" hidden="1" x14ac:dyDescent="0.3">
      <c r="A109" s="8"/>
      <c r="B109" s="8" t="s">
        <v>146</v>
      </c>
      <c r="C109" s="9" t="s">
        <v>147</v>
      </c>
      <c r="D109" s="15">
        <v>8098.35</v>
      </c>
      <c r="E109" s="16">
        <v>907.46</v>
      </c>
      <c r="F109" s="15">
        <v>0</v>
      </c>
      <c r="G109" s="16">
        <v>7190.8899999999994</v>
      </c>
      <c r="H109" s="18">
        <v>0.11205492476862577</v>
      </c>
    </row>
    <row r="110" spans="1:8" hidden="1" x14ac:dyDescent="0.3">
      <c r="A110" s="8"/>
      <c r="B110" s="8" t="s">
        <v>148</v>
      </c>
      <c r="C110" s="9" t="s">
        <v>149</v>
      </c>
      <c r="D110" s="15">
        <v>0</v>
      </c>
      <c r="E110" s="16">
        <v>-38369.61</v>
      </c>
      <c r="F110" s="15">
        <v>867.84</v>
      </c>
      <c r="G110" s="16">
        <v>37501.769999999997</v>
      </c>
      <c r="H110" s="18" t="e">
        <v>#VALUE!</v>
      </c>
    </row>
    <row r="111" spans="1:8" hidden="1" x14ac:dyDescent="0.3">
      <c r="A111" s="8"/>
      <c r="B111" s="8" t="s">
        <v>172</v>
      </c>
      <c r="C111" s="9" t="s">
        <v>173</v>
      </c>
      <c r="D111" s="15">
        <v>0</v>
      </c>
      <c r="E111" s="16">
        <v>1496.3300000000002</v>
      </c>
      <c r="F111" s="15">
        <v>0</v>
      </c>
      <c r="G111" s="16">
        <v>-1496.3300000000002</v>
      </c>
      <c r="H111" s="18" t="e">
        <v>#VALUE!</v>
      </c>
    </row>
    <row r="112" spans="1:8" hidden="1" x14ac:dyDescent="0.3">
      <c r="A112" s="8"/>
      <c r="B112" s="8" t="s">
        <v>150</v>
      </c>
      <c r="C112" s="9" t="s">
        <v>151</v>
      </c>
      <c r="D112" s="15">
        <v>0</v>
      </c>
      <c r="E112" s="16">
        <v>4168.2300000000005</v>
      </c>
      <c r="F112" s="15">
        <v>0</v>
      </c>
      <c r="G112" s="16">
        <v>-4168.2300000000005</v>
      </c>
      <c r="H112" s="18" t="e">
        <v>#VALUE!</v>
      </c>
    </row>
    <row r="113" spans="1:8" hidden="1" x14ac:dyDescent="0.3">
      <c r="A113" s="8"/>
      <c r="B113" s="8" t="s">
        <v>71</v>
      </c>
      <c r="C113" s="9" t="s">
        <v>72</v>
      </c>
      <c r="D113" s="15">
        <v>150000</v>
      </c>
      <c r="E113" s="16">
        <v>434119.97</v>
      </c>
      <c r="F113" s="15">
        <v>117.56</v>
      </c>
      <c r="G113" s="16">
        <v>-284237.52999999997</v>
      </c>
      <c r="H113" s="18">
        <v>2.8949168666666667</v>
      </c>
    </row>
    <row r="114" spans="1:8" hidden="1" x14ac:dyDescent="0.3">
      <c r="A114" s="8"/>
      <c r="B114" s="8" t="s">
        <v>152</v>
      </c>
      <c r="C114" s="9" t="s">
        <v>153</v>
      </c>
      <c r="D114" s="15">
        <v>2303.48</v>
      </c>
      <c r="E114" s="16">
        <v>104.22999999999999</v>
      </c>
      <c r="F114" s="15">
        <v>0</v>
      </c>
      <c r="G114" s="16">
        <v>2199.25</v>
      </c>
      <c r="H114" s="18">
        <v>4.5248927709378828E-2</v>
      </c>
    </row>
    <row r="115" spans="1:8" x14ac:dyDescent="0.3">
      <c r="A115" s="10" t="s">
        <v>154</v>
      </c>
      <c r="B115" s="11"/>
      <c r="C115" s="11"/>
      <c r="D115" s="17">
        <v>1674714.3399999999</v>
      </c>
      <c r="E115" s="17">
        <v>1872103.89</v>
      </c>
      <c r="F115" s="17">
        <v>234809.19999999998</v>
      </c>
      <c r="G115" s="17">
        <v>-432198.75000000012</v>
      </c>
      <c r="H115" s="13">
        <v>1.2580731171144088</v>
      </c>
    </row>
  </sheetData>
  <mergeCells count="2">
    <mergeCell ref="A1:G1"/>
    <mergeCell ref="A2:G2"/>
  </mergeCells>
  <pageMargins left="0.25" right="0.25" top="0.5" bottom="0.5" header="0.25" footer="0.25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2022</vt:lpstr>
      <vt:lpstr>June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Rampey</dc:creator>
  <cp:lastModifiedBy>Suzanne Rampey</cp:lastModifiedBy>
  <cp:lastPrinted>2022-04-04T19:00:51Z</cp:lastPrinted>
  <dcterms:created xsi:type="dcterms:W3CDTF">2020-10-07T14:23:13Z</dcterms:created>
  <dcterms:modified xsi:type="dcterms:W3CDTF">2022-04-07T15:45:10Z</dcterms:modified>
</cp:coreProperties>
</file>